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1" r:id="rId1"/>
    <sheet name="河坝镇" sheetId="2" r:id="rId2"/>
    <sheet name="北洲子镇" sheetId="3" r:id="rId3"/>
    <sheet name="金盆镇" sheetId="4" r:id="rId4"/>
    <sheet name="千山红镇" sheetId="5" r:id="rId5"/>
    <sheet name="南湾湖镇" sheetId="6" r:id="rId6"/>
    <sheet name="Sheet1" sheetId="7" r:id="rId7"/>
  </sheets>
  <definedNames>
    <definedName name="_xlnm._FilterDatabase" localSheetId="1" hidden="1">河坝镇!$A$2:$K$113</definedName>
    <definedName name="_xlnm._FilterDatabase" localSheetId="3" hidden="1">金盆镇!$A$2:$IR$98</definedName>
    <definedName name="_xlnm._FilterDatabase" localSheetId="2" hidden="1">北洲子镇!#REF!</definedName>
    <definedName name="_xlnm.Print_Titles" localSheetId="4">千山红镇!$1:$2</definedName>
    <definedName name="_xlnm.Print_Titles" localSheetId="3">金盆镇!$1:$2</definedName>
    <definedName name="_xlnm.Print_Titles" localSheetId="1">河坝镇!$1:$2</definedName>
    <definedName name="_xlnm.Print_Titles" localSheetId="2">北洲子镇!$1:$3</definedName>
    <definedName name="_xlnm.Print_Area" localSheetId="1">河坝镇!$A$1:$J$113</definedName>
    <definedName name="_xlnm.Print_Area" localSheetId="3">金盆镇!$A$1:$K$98</definedName>
    <definedName name="_xlnm.Print_Area" localSheetId="2">北洲子镇!$A$1:$J$77</definedName>
    <definedName name="_xlnm.Print_Area" localSheetId="0">汇总表!$A$1:$H$13</definedName>
    <definedName name="_xlnm.Print_Area" localSheetId="4">千山红镇!$A$1:$K$105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J15" authorId="0">
      <text>
        <r>
          <rPr>
            <b/>
            <sz val="9"/>
            <rFont val="宋体"/>
            <charset val="134"/>
          </rPr>
          <t>卡号:</t>
        </r>
        <r>
          <rPr>
            <sz val="9"/>
            <rFont val="宋体"/>
            <charset val="134"/>
          </rPr>
          <t xml:space="preserve">
605614010200204684</t>
        </r>
      </text>
    </comment>
    <comment ref="J16" authorId="0">
      <text>
        <r>
          <rPr>
            <b/>
            <sz val="9"/>
            <rFont val="宋体"/>
            <charset val="134"/>
          </rPr>
          <t>何斌卡号:</t>
        </r>
        <r>
          <rPr>
            <sz val="9"/>
            <rFont val="宋体"/>
            <charset val="134"/>
          </rPr>
          <t xml:space="preserve">
6217995610013698490</t>
        </r>
      </text>
    </comment>
    <comment ref="J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605614010200201854
</t>
        </r>
      </text>
    </comment>
    <comment ref="J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6217995610013645855</t>
        </r>
      </text>
    </comment>
    <comment ref="J47" authorId="0">
      <text>
        <r>
          <rPr>
            <sz val="9"/>
            <rFont val="宋体"/>
            <charset val="134"/>
          </rPr>
          <t xml:space="preserve">王冰身份证：432322194512117726 卡号：605614003200291798
 </t>
        </r>
      </text>
    </comment>
    <comment ref="J50" authorId="0">
      <text>
        <r>
          <rPr>
            <sz val="9"/>
            <rFont val="宋体"/>
            <charset val="134"/>
          </rPr>
          <t xml:space="preserve">岳斌身份证：43232219640116772X
卡号：6217995610004195530
</t>
        </r>
      </text>
    </comment>
    <comment ref="J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刘纯430921198705307721卡号6221805610000949833</t>
        </r>
      </text>
    </comment>
    <comment ref="J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6217995610007630160</t>
        </r>
      </text>
    </comment>
  </commentList>
</comments>
</file>

<file path=xl/sharedStrings.xml><?xml version="1.0" encoding="utf-8"?>
<sst xmlns="http://schemas.openxmlformats.org/spreadsheetml/2006/main" count="1327" uniqueCount="591">
  <si>
    <t>大通湖区2023年4月份城镇低保发放汇总表</t>
  </si>
  <si>
    <t xml:space="preserve">                                                 2023/4/23                          单位：户、人、元        </t>
  </si>
  <si>
    <t>序号</t>
  </si>
  <si>
    <t>单   位</t>
  </si>
  <si>
    <t xml:space="preserve">保障户数      </t>
  </si>
  <si>
    <t xml:space="preserve">保障人口      </t>
  </si>
  <si>
    <t xml:space="preserve">4月发放金额       </t>
  </si>
  <si>
    <t>补发1-3月提标</t>
  </si>
  <si>
    <t>合计发放</t>
  </si>
  <si>
    <t xml:space="preserve">发放水平          </t>
  </si>
  <si>
    <t>河坝镇</t>
  </si>
  <si>
    <t>北洲子镇</t>
  </si>
  <si>
    <t>金盆镇</t>
  </si>
  <si>
    <t>千山红镇</t>
  </si>
  <si>
    <t>南湾湖</t>
  </si>
  <si>
    <t>合计</t>
  </si>
  <si>
    <t>主管领导：</t>
  </si>
  <si>
    <t>民政分管领导：</t>
  </si>
  <si>
    <t>社保分管领导：</t>
  </si>
  <si>
    <t>医保分管领导：</t>
  </si>
  <si>
    <t>残联分管领导：</t>
  </si>
  <si>
    <t>股室负责人：</t>
  </si>
  <si>
    <t xml:space="preserve">        制表：刘阳</t>
  </si>
  <si>
    <t xml:space="preserve">                                                                          </t>
  </si>
  <si>
    <t>河坝镇2023年4月份城市低保发放花名册</t>
  </si>
  <si>
    <t>单位</t>
  </si>
  <si>
    <t>姓名</t>
  </si>
  <si>
    <t>与户主关系</t>
  </si>
  <si>
    <r>
      <rPr>
        <sz val="9"/>
        <rFont val="宋体"/>
        <charset val="134"/>
      </rPr>
      <t>保障</t>
    </r>
    <r>
      <rPr>
        <sz val="9"/>
        <rFont val="宋体"/>
        <charset val="0"/>
      </rPr>
      <t xml:space="preserve">
</t>
    </r>
    <r>
      <rPr>
        <sz val="9"/>
        <rFont val="宋体"/>
        <charset val="134"/>
      </rPr>
      <t>人口</t>
    </r>
  </si>
  <si>
    <t>月保障金</t>
  </si>
  <si>
    <t>补发1-3月</t>
  </si>
  <si>
    <t>年龄</t>
  </si>
  <si>
    <t>备注</t>
  </si>
  <si>
    <t>红旗社区</t>
  </si>
  <si>
    <t>李先云</t>
  </si>
  <si>
    <t>户主</t>
  </si>
  <si>
    <t>陈琼</t>
  </si>
  <si>
    <t>郑子元</t>
  </si>
  <si>
    <t>冷长林</t>
  </si>
  <si>
    <t>王超</t>
  </si>
  <si>
    <t>康玉香</t>
  </si>
  <si>
    <t>刘友缘</t>
  </si>
  <si>
    <t>女儿</t>
  </si>
  <si>
    <t>邹学敏</t>
  </si>
  <si>
    <t>徐思维</t>
  </si>
  <si>
    <t>儿子</t>
  </si>
  <si>
    <t>李朝辉</t>
  </si>
  <si>
    <t>夏敏</t>
  </si>
  <si>
    <t>配偶</t>
  </si>
  <si>
    <t>李咏鹏</t>
  </si>
  <si>
    <t>之子</t>
  </si>
  <si>
    <t>金山社区</t>
  </si>
  <si>
    <t>龚丽辉</t>
  </si>
  <si>
    <t>郭镜颐</t>
  </si>
  <si>
    <t>匡文科</t>
  </si>
  <si>
    <t>李荣福</t>
  </si>
  <si>
    <t>张凤英</t>
  </si>
  <si>
    <t>妻子</t>
  </si>
  <si>
    <t>谭凯</t>
  </si>
  <si>
    <t>唐佳</t>
  </si>
  <si>
    <t>唐亮</t>
  </si>
  <si>
    <t>杨辉</t>
  </si>
  <si>
    <t>周政文</t>
  </si>
  <si>
    <t>易郑</t>
  </si>
  <si>
    <t>蒋晓桃</t>
  </si>
  <si>
    <t>陈兴让</t>
  </si>
  <si>
    <t>古成菊</t>
  </si>
  <si>
    <t>欧银秀</t>
  </si>
  <si>
    <t>刘超</t>
  </si>
  <si>
    <t>徐新宇</t>
  </si>
  <si>
    <t>刘震</t>
  </si>
  <si>
    <t>陶兴惠</t>
  </si>
  <si>
    <t>何丕连</t>
  </si>
  <si>
    <t>李培珍</t>
  </si>
  <si>
    <t>银海社区</t>
  </si>
  <si>
    <t>左宗</t>
  </si>
  <si>
    <t>左伶</t>
  </si>
  <si>
    <t>刘建红</t>
  </si>
  <si>
    <t>胡红艳</t>
  </si>
  <si>
    <t>吴磊</t>
  </si>
  <si>
    <t>袁晓</t>
  </si>
  <si>
    <t>刘腊珍</t>
  </si>
  <si>
    <t>何楚成</t>
  </si>
  <si>
    <t>杜宏</t>
  </si>
  <si>
    <t>精神分裂症</t>
  </si>
  <si>
    <t>杜诗雨</t>
  </si>
  <si>
    <t>邓子妍</t>
  </si>
  <si>
    <t>陈华林</t>
  </si>
  <si>
    <t>张志军</t>
  </si>
  <si>
    <t>丈夫</t>
  </si>
  <si>
    <t>李辉</t>
  </si>
  <si>
    <t>杨小满</t>
  </si>
  <si>
    <t>黄金武</t>
  </si>
  <si>
    <t>卓卫国</t>
  </si>
  <si>
    <t>张志明</t>
  </si>
  <si>
    <t>刘佳文</t>
  </si>
  <si>
    <t>童琳</t>
  </si>
  <si>
    <t>刘秀芬</t>
  </si>
  <si>
    <t>喻强</t>
  </si>
  <si>
    <t>杨芳</t>
  </si>
  <si>
    <t>朱友云</t>
  </si>
  <si>
    <t>钟立新</t>
  </si>
  <si>
    <t>梁解英</t>
  </si>
  <si>
    <t>孟里</t>
  </si>
  <si>
    <t>庄白纯</t>
  </si>
  <si>
    <t>刘志明</t>
  </si>
  <si>
    <t>梁拥军</t>
  </si>
  <si>
    <t>石良建</t>
  </si>
  <si>
    <t>卢新跃</t>
  </si>
  <si>
    <t>刘心如</t>
  </si>
  <si>
    <t>银河社区</t>
  </si>
  <si>
    <t>聂康焰</t>
  </si>
  <si>
    <t>陈冬香</t>
  </si>
  <si>
    <t>王建滨</t>
  </si>
  <si>
    <t>冯美淋</t>
  </si>
  <si>
    <t>王雪玲</t>
  </si>
  <si>
    <t>王子涵</t>
  </si>
  <si>
    <t>戴献军</t>
  </si>
  <si>
    <t>陈薇</t>
  </si>
  <si>
    <t>唐晓蓝</t>
  </si>
  <si>
    <t>肖政平</t>
  </si>
  <si>
    <t>李德菊</t>
  </si>
  <si>
    <t>罗顺全</t>
  </si>
  <si>
    <t>周炎钧</t>
  </si>
  <si>
    <t>陈新媛</t>
  </si>
  <si>
    <t>李树民</t>
  </si>
  <si>
    <t>张青云</t>
  </si>
  <si>
    <t>肖同有</t>
  </si>
  <si>
    <t>朱龙芬</t>
  </si>
  <si>
    <t>徐风兰</t>
  </si>
  <si>
    <t>张琦</t>
  </si>
  <si>
    <t>李文理</t>
  </si>
  <si>
    <t>黄瑛</t>
  </si>
  <si>
    <t>黄强华</t>
  </si>
  <si>
    <t>许民</t>
  </si>
  <si>
    <t>尿毒症</t>
  </si>
  <si>
    <t>彭哲学</t>
  </si>
  <si>
    <t>户主脑出血，高血压3级，完全丧失劳动能力，妈妈出走，没回来过，靠爷爷奶奶生活</t>
  </si>
  <si>
    <t>彭佳瑶</t>
  </si>
  <si>
    <t>赵庆民</t>
  </si>
  <si>
    <t>离异，尿毒症</t>
  </si>
  <si>
    <t>唐璐</t>
  </si>
  <si>
    <t>离异，精神不正常，小孩读书，无收入来源</t>
  </si>
  <si>
    <t>黄金龙</t>
  </si>
  <si>
    <t>胡芯悦</t>
  </si>
  <si>
    <t>之女</t>
  </si>
  <si>
    <t>杨红</t>
  </si>
  <si>
    <t>二级视力残疾，一个女儿读大学，重残单人保</t>
  </si>
  <si>
    <t>黄辉</t>
  </si>
  <si>
    <t>患有乳腺癌，妻子高血压三级、中风脑梗赛，女儿刚实习</t>
  </si>
  <si>
    <t>曾文</t>
  </si>
  <si>
    <t>尿毒症，一星期透析两次，未婚，家里房子被抵押</t>
  </si>
  <si>
    <t>代金玉</t>
  </si>
  <si>
    <t>赵闻多</t>
  </si>
  <si>
    <t>精神二级，父亲过世，母亲退休，目前在益阳住院</t>
  </si>
  <si>
    <t>周建平</t>
  </si>
  <si>
    <t>郝桑</t>
  </si>
  <si>
    <t>精神二级残疾，无生活来源</t>
  </si>
  <si>
    <t>李佳怡</t>
  </si>
  <si>
    <t>二级视力残疾，癫痫病</t>
  </si>
  <si>
    <t>黄亚蓝</t>
  </si>
  <si>
    <t>唐氏儿童，二级精神残疾，父亲过世，母亲带着</t>
  </si>
  <si>
    <t>肖佩群</t>
  </si>
  <si>
    <t>离异，女儿从小被卖，本人二级精神残疾，无任何收入来源</t>
  </si>
  <si>
    <t>吴玉兰</t>
  </si>
  <si>
    <t>本人三级精神残疾，离异多年，跟着母亲住一起，无收入来源</t>
  </si>
  <si>
    <t>吴超荣</t>
  </si>
  <si>
    <t>离异，一个女儿跟着妈妈，正在读高一，本人二级视力残疾，丧失劳动能力，跟着90岁的父亲住一起，依靠父亲退休工资生活</t>
  </si>
  <si>
    <t>李珂</t>
  </si>
  <si>
    <t>刘安琪</t>
  </si>
  <si>
    <t>左文斌</t>
  </si>
  <si>
    <t>0</t>
  </si>
  <si>
    <t>补发1月份</t>
  </si>
  <si>
    <t>赵生才</t>
  </si>
  <si>
    <t>廖新文</t>
  </si>
  <si>
    <t>北洲子镇2023年4月份城市低保花名册</t>
  </si>
  <si>
    <t>单位：北洲子镇社会事务办</t>
  </si>
  <si>
    <t>对象
姓名</t>
  </si>
  <si>
    <t>户主
关系</t>
  </si>
  <si>
    <t>保障
人口</t>
  </si>
  <si>
    <t>3月保
障金</t>
  </si>
  <si>
    <t>4月保
障金</t>
  </si>
  <si>
    <t>补1-3月</t>
  </si>
  <si>
    <t>银辉社区</t>
  </si>
  <si>
    <t>金伟</t>
  </si>
  <si>
    <t>惠农卡</t>
  </si>
  <si>
    <t>邹兵</t>
  </si>
  <si>
    <t>邹钧豪</t>
  </si>
  <si>
    <t>向群良</t>
  </si>
  <si>
    <t>邓波</t>
  </si>
  <si>
    <t>虞动波</t>
  </si>
  <si>
    <t>陈浩</t>
  </si>
  <si>
    <t>郭玲</t>
  </si>
  <si>
    <t>王敏</t>
  </si>
  <si>
    <t>施湘民</t>
  </si>
  <si>
    <t>马建波</t>
  </si>
  <si>
    <t>贺大洲</t>
  </si>
  <si>
    <t>何斌</t>
  </si>
  <si>
    <t>李威</t>
  </si>
  <si>
    <t>王林</t>
  </si>
  <si>
    <t>喻军华</t>
  </si>
  <si>
    <t>刘锐敏</t>
  </si>
  <si>
    <t>李鹏</t>
  </si>
  <si>
    <t>刘谦</t>
  </si>
  <si>
    <t>周贝</t>
  </si>
  <si>
    <t>刘依成</t>
  </si>
  <si>
    <t>万桂松</t>
  </si>
  <si>
    <t>易超</t>
  </si>
  <si>
    <t>王勇</t>
  </si>
  <si>
    <t>罗贝尔</t>
  </si>
  <si>
    <t>罗建平惠农卡</t>
  </si>
  <si>
    <t>谭锋</t>
  </si>
  <si>
    <t>文群飞</t>
  </si>
  <si>
    <t>关仕元</t>
  </si>
  <si>
    <t>虞思弋</t>
  </si>
  <si>
    <t>梅婧</t>
  </si>
  <si>
    <t>本人</t>
  </si>
  <si>
    <t>2月新增</t>
  </si>
  <si>
    <t>宏发社区</t>
  </si>
  <si>
    <t>刘坤</t>
  </si>
  <si>
    <t>D惠农卡</t>
  </si>
  <si>
    <t>彭铁汉</t>
  </si>
  <si>
    <t>胡凤姣</t>
  </si>
  <si>
    <t>杨娜</t>
  </si>
  <si>
    <t>杨悦</t>
  </si>
  <si>
    <t>李建军</t>
  </si>
  <si>
    <t>龙勇</t>
  </si>
  <si>
    <t>向晶</t>
  </si>
  <si>
    <t>易娟</t>
  </si>
  <si>
    <t>易娟惠农卡</t>
  </si>
  <si>
    <t>李翔宇</t>
  </si>
  <si>
    <t>易素珍</t>
  </si>
  <si>
    <t>祝希要</t>
  </si>
  <si>
    <t>张三元惠农卡</t>
  </si>
  <si>
    <t>钟海辉</t>
  </si>
  <si>
    <t>彭书凝</t>
  </si>
  <si>
    <t>王冰惠农卡</t>
  </si>
  <si>
    <t>刘伏保</t>
  </si>
  <si>
    <t>3月四挡提二挡</t>
  </si>
  <si>
    <t>曾爱云</t>
  </si>
  <si>
    <t>之妻</t>
  </si>
  <si>
    <t>杨晨文瑞</t>
  </si>
  <si>
    <t>岳斌惠农卡</t>
  </si>
  <si>
    <t>覃芳</t>
  </si>
  <si>
    <t>覃芳惠农卡</t>
  </si>
  <si>
    <t>袁诗佳</t>
  </si>
  <si>
    <t>郭方兰</t>
  </si>
  <si>
    <t>郭方兰惠农卡</t>
  </si>
  <si>
    <t>向家豪</t>
  </si>
  <si>
    <t>黄佳怡</t>
  </si>
  <si>
    <t>谭玉连惠农卡</t>
  </si>
  <si>
    <t>刘志军</t>
  </si>
  <si>
    <t>刘纯惠农卡</t>
  </si>
  <si>
    <t>唐清碧</t>
  </si>
  <si>
    <t>蔡海权惠农卡</t>
  </si>
  <si>
    <t>曹玉霞</t>
  </si>
  <si>
    <t>王思巧</t>
  </si>
  <si>
    <t>陈昭</t>
  </si>
  <si>
    <t>李咏隽</t>
  </si>
  <si>
    <t>李洪亮</t>
  </si>
  <si>
    <t>何淋</t>
  </si>
  <si>
    <t>何景惠农卡</t>
  </si>
  <si>
    <t>林依晨</t>
  </si>
  <si>
    <t>卓珍贵惠农卡</t>
  </si>
  <si>
    <t>杨亮</t>
  </si>
  <si>
    <t>刘倩</t>
  </si>
  <si>
    <t>刘宇轩</t>
  </si>
  <si>
    <t>严澜</t>
  </si>
  <si>
    <t>王立平</t>
  </si>
  <si>
    <t>3月转特困</t>
  </si>
  <si>
    <t>汤正业</t>
  </si>
  <si>
    <t>3月清退</t>
  </si>
  <si>
    <t>合   计</t>
  </si>
  <si>
    <t>备注：A类每月发放标准为440元/人，B类每月发放标准为410元/人，C类每月发放标准为390元/人，D类每月发放标准为290元/人。</t>
  </si>
  <si>
    <t>金盆镇2023年4月份城市低保花名册</t>
  </si>
  <si>
    <t>序
号</t>
  </si>
  <si>
    <t>与户主的关系</t>
  </si>
  <si>
    <t>对象姓名</t>
  </si>
  <si>
    <t>保障人口</t>
  </si>
  <si>
    <t>月保障金（元）</t>
  </si>
  <si>
    <t>1月补发</t>
  </si>
  <si>
    <t>2月补发</t>
  </si>
  <si>
    <t>3月补发</t>
  </si>
  <si>
    <t>4月共计发放金额</t>
  </si>
  <si>
    <t>困难原因</t>
  </si>
  <si>
    <t>金漉社区</t>
  </si>
  <si>
    <t>龙明</t>
  </si>
  <si>
    <t>儿子患病治疗费用巨大、在长沙打临工</t>
  </si>
  <si>
    <t>刘艳红</t>
  </si>
  <si>
    <t>2013年严重烧伤、照顾儿子住院治疗</t>
  </si>
  <si>
    <t>龙程浩</t>
  </si>
  <si>
    <t>急性淋巴细胞白血病</t>
  </si>
  <si>
    <t>刘学农</t>
  </si>
  <si>
    <t>与妻子离异独自一人抚养三个小孩、在家打临工</t>
  </si>
  <si>
    <t>大女儿</t>
  </si>
  <si>
    <t>刘妍</t>
  </si>
  <si>
    <t xml:space="preserve">金盆镇中学在读 </t>
  </si>
  <si>
    <t>小女儿</t>
  </si>
  <si>
    <t>刘一静</t>
  </si>
  <si>
    <t>金盆镇中心完小在读</t>
  </si>
  <si>
    <t>刘一涵</t>
  </si>
  <si>
    <t>李维</t>
  </si>
  <si>
    <t>精神二级重度残疾、单身一人</t>
  </si>
  <si>
    <t>陈勇</t>
  </si>
  <si>
    <t>病毒性肝炎慢性乙肝、颅脑占位、球后视神经炎、长期服药，妻子户口在村里女儿出嫁</t>
  </si>
  <si>
    <t>陈卫红</t>
  </si>
  <si>
    <t>2018年左脚因骑车摔伤在家休养，儿子患自闭症需康复治疗</t>
  </si>
  <si>
    <t>向晓蓉</t>
  </si>
  <si>
    <t>在家照顾患自闭症的儿子</t>
  </si>
  <si>
    <t>陈梓洋</t>
  </si>
  <si>
    <t>智力二级残疾</t>
  </si>
  <si>
    <t>殷休</t>
  </si>
  <si>
    <t>患强制性脊椎炎长期服药、无劳动能力,父母离异判给母亲庞燕红、庞燕红再婚广州</t>
  </si>
  <si>
    <t>父亲</t>
  </si>
  <si>
    <t>殷端云</t>
  </si>
  <si>
    <t>离异、在家照顾儿子</t>
  </si>
  <si>
    <t>汪玉兰</t>
  </si>
  <si>
    <t>无退休金、离异儿子判给丈夫、患多种疾病生活困难</t>
  </si>
  <si>
    <t>视同户主</t>
  </si>
  <si>
    <t>刘思婷</t>
  </si>
  <si>
    <t>肢体二级重度残疾</t>
  </si>
  <si>
    <t>张婷婷</t>
  </si>
  <si>
    <t>智力三级</t>
  </si>
  <si>
    <t>刘政</t>
  </si>
  <si>
    <t>精神二级重度残疾</t>
  </si>
  <si>
    <t>郭一波</t>
  </si>
  <si>
    <t>曹雪明</t>
  </si>
  <si>
    <t>涂建国</t>
  </si>
  <si>
    <t>患精神疾病、父母死亡、单身一人在外游荡</t>
  </si>
  <si>
    <t>刘鑫</t>
  </si>
  <si>
    <t>肢体一级重度残疾</t>
  </si>
  <si>
    <t>张润秀</t>
  </si>
  <si>
    <t>丈夫因癌过世、无退休金身体差，儿子高雄残疾户口在增福村</t>
  </si>
  <si>
    <t>刘春香</t>
  </si>
  <si>
    <t>离异独自抚养女儿、患腰椎突出和骨质增生</t>
  </si>
  <si>
    <t>李诗琪</t>
  </si>
  <si>
    <t>大学在读</t>
  </si>
  <si>
    <t>昌严</t>
  </si>
  <si>
    <t>范玉珍</t>
  </si>
  <si>
    <t>丧偶、年老多病无退休金</t>
  </si>
  <si>
    <t>李玉玉</t>
  </si>
  <si>
    <t>患多种疾病独自带儿子在长沙、无生活来源</t>
  </si>
  <si>
    <t>李民凡</t>
  </si>
  <si>
    <t>单亲家庭长沙在读</t>
  </si>
  <si>
    <t>刘村</t>
  </si>
  <si>
    <t>离异单身一人儿子判给妻子、下岗智力低无劳动能力</t>
  </si>
  <si>
    <t>丁建新</t>
  </si>
  <si>
    <t>听力一级重度残疾</t>
  </si>
  <si>
    <t>陈玲</t>
  </si>
  <si>
    <t>视力二级重度残疾</t>
  </si>
  <si>
    <t>徐利红</t>
  </si>
  <si>
    <t>单身一人精神二级残疾</t>
  </si>
  <si>
    <t>曹巧云</t>
  </si>
  <si>
    <t>肢体三级残疾、丈夫户口在大东口村</t>
  </si>
  <si>
    <t>余业彪</t>
  </si>
  <si>
    <t>部队伤残四级、视力三级残疾、离异</t>
  </si>
  <si>
    <t>付欢</t>
  </si>
  <si>
    <t>肢体三级残疾、丈夫及子女户口在沅江农村</t>
  </si>
  <si>
    <t>黄金俭</t>
  </si>
  <si>
    <t>单身一人、患抑郁症</t>
  </si>
  <si>
    <t>肖剑超</t>
  </si>
  <si>
    <t>打临工、妻子重病死亡治疗费用大儿子读技校</t>
  </si>
  <si>
    <t>肖骅</t>
  </si>
  <si>
    <t>在读技术学校</t>
  </si>
  <si>
    <t>陈军良</t>
  </si>
  <si>
    <t>肢体四级残疾、患骨质增生</t>
  </si>
  <si>
    <t>陈欣怡</t>
  </si>
  <si>
    <t>在读</t>
  </si>
  <si>
    <t>赵丹</t>
  </si>
  <si>
    <t>身体差</t>
  </si>
  <si>
    <t>高嫦艳</t>
  </si>
  <si>
    <t>赵志宏</t>
  </si>
  <si>
    <t>邹菊华</t>
  </si>
  <si>
    <t>离异单身一人儿子判给丈夫、患多种疾病无劳动能力</t>
  </si>
  <si>
    <t>庞红标</t>
  </si>
  <si>
    <t>单身一人、强制隔离戒毒期满回社区生活困难</t>
  </si>
  <si>
    <t>史国祥</t>
  </si>
  <si>
    <t>意外摔伤致小肠破裂穿孔、胸部闭合性损伤、肺挫伤等、离异，小孩在读</t>
  </si>
  <si>
    <t>史广然</t>
  </si>
  <si>
    <t>史鸿雁</t>
  </si>
  <si>
    <t>父母离异、大学在读、父亲重病</t>
  </si>
  <si>
    <t>倪君银</t>
  </si>
  <si>
    <t>单身一人、患化脓性脑膜炎、败血症、糖尿病酮症酸中毒、高血脂症等</t>
  </si>
  <si>
    <t>谭海军</t>
  </si>
  <si>
    <t>视力四级残疾、患糖尿病性增值性视网膜病变、玻璃体积血、高血压病3级极高危、中风后遗症，夫妻关系不好</t>
  </si>
  <si>
    <t>高少阳</t>
  </si>
  <si>
    <t>未婚、患高血压性肾病CKD5期尿毒症期、高血压3级很高危组、痛风等</t>
  </si>
  <si>
    <t>杨立英</t>
  </si>
  <si>
    <t>听力二级残疾无退休金、丈夫摔伤在家休养、女儿聋哑残疾已嫁外省</t>
  </si>
  <si>
    <t>金桥社区</t>
  </si>
  <si>
    <t>王婷</t>
  </si>
  <si>
    <t>听力二级无劳动能力</t>
  </si>
  <si>
    <t>罗瑷琳</t>
  </si>
  <si>
    <t>精神二级无劳动能力</t>
  </si>
  <si>
    <t>李晗</t>
  </si>
  <si>
    <t>宋琳</t>
  </si>
  <si>
    <t>王佳倩</t>
  </si>
  <si>
    <t>母亲</t>
  </si>
  <si>
    <t>张秋莲</t>
  </si>
  <si>
    <t>离异，小孩读书，负债重</t>
  </si>
  <si>
    <t>妹妹</t>
  </si>
  <si>
    <t>王佳瑶</t>
  </si>
  <si>
    <t>宋星满</t>
  </si>
  <si>
    <t>侏儒多病</t>
  </si>
  <si>
    <t>谭凤华</t>
  </si>
  <si>
    <t>智力障碍未办证</t>
  </si>
  <si>
    <t>宋唯歌</t>
  </si>
  <si>
    <t>智力二级</t>
  </si>
  <si>
    <t>杨超</t>
  </si>
  <si>
    <t>余治华</t>
  </si>
  <si>
    <t>叶志辉</t>
  </si>
  <si>
    <t>离异，精神二级无劳动能力</t>
  </si>
  <si>
    <t>叶子进</t>
  </si>
  <si>
    <t>肖辉</t>
  </si>
  <si>
    <t>慢性肾衰透析妻儿户口在益阳</t>
  </si>
  <si>
    <t>陈群英</t>
  </si>
  <si>
    <t>离异高血压痛风</t>
  </si>
  <si>
    <t>彭刚华</t>
  </si>
  <si>
    <t>离婚，无儿女，皮肤癌</t>
  </si>
  <si>
    <t>吴安明</t>
  </si>
  <si>
    <t>夫妻无退休工资，妻精神病，家境困难</t>
  </si>
  <si>
    <t>苏汉莲</t>
  </si>
  <si>
    <t>毛瑞秋</t>
  </si>
  <si>
    <t>王晓年</t>
  </si>
  <si>
    <t>丧偶、多病年老无劳动能力</t>
  </si>
  <si>
    <t>周立群</t>
  </si>
  <si>
    <t>单身已人无子女、帕金森症无劳动能力</t>
  </si>
  <si>
    <t>周绍群</t>
  </si>
  <si>
    <t>单身已人无子女，肢体残疾</t>
  </si>
  <si>
    <t>刘云华</t>
  </si>
  <si>
    <t>肢体二级，无劳动能力</t>
  </si>
  <si>
    <t>吴彩莲</t>
  </si>
  <si>
    <t>丈夫患肝癌死亡、本人无业</t>
  </si>
  <si>
    <t>张墩厚</t>
  </si>
  <si>
    <t>智力二级丈夫户口沅江农村</t>
  </si>
  <si>
    <t>龙科旭</t>
  </si>
  <si>
    <t>宋海斌</t>
  </si>
  <si>
    <t>离异，直肠癌，儿子在读</t>
  </si>
  <si>
    <t>宋利</t>
  </si>
  <si>
    <t>曾秀英</t>
  </si>
  <si>
    <t>年老无退休</t>
  </si>
  <si>
    <t>符小平</t>
  </si>
  <si>
    <t>视力一级残疾、子女及爱人户口在益阳</t>
  </si>
  <si>
    <t>熊应球</t>
  </si>
  <si>
    <t>患慢性阻塞性肺病伴急性加重、重病单人保</t>
  </si>
  <si>
    <t>阳泽华</t>
  </si>
  <si>
    <t>患膀胱癌、糖尿病肾病、糖尿病视网膜病变</t>
  </si>
  <si>
    <t>刘伍红</t>
  </si>
  <si>
    <t>离异单身一人儿子判给妻子、患高危高血压三级</t>
  </si>
  <si>
    <t>鲁信仁</t>
  </si>
  <si>
    <t>父亲意外死亡、父母离异判给父亲母亲改嫁</t>
  </si>
  <si>
    <t>刘丽辉</t>
  </si>
  <si>
    <t>患脑溢血、高血压治疗费用大、生活不能自理，丈夫儿子户口在岳阳县、精神二级</t>
  </si>
  <si>
    <t>任卓</t>
  </si>
  <si>
    <t>精神二级残疾、长期服药</t>
  </si>
  <si>
    <t>高曙明</t>
  </si>
  <si>
    <t>单身一人、患高血压、无职业无收入来源</t>
  </si>
  <si>
    <t>彭翔宇</t>
  </si>
  <si>
    <t>父亲2008年病故后母亲离家出走至今无联系、初中在读</t>
  </si>
  <si>
    <t>父母2010年6月离婚协女方已放弃子女抚养权后父亲死亡母亲无联系、初中在读</t>
  </si>
  <si>
    <t>沈辉跃</t>
  </si>
  <si>
    <t>妻子已退休整户退出城市低保</t>
  </si>
  <si>
    <t>粟显菊</t>
  </si>
  <si>
    <t>2023年3月已审核退休</t>
  </si>
  <si>
    <t>2023年千山红镇4月份城市低保花名册</t>
  </si>
  <si>
    <t>身份证号码</t>
  </si>
  <si>
    <t>一月补发金额</t>
  </si>
  <si>
    <t>二月补发金额</t>
  </si>
  <si>
    <t>三月补发金额</t>
  </si>
  <si>
    <t>电话号码</t>
  </si>
  <si>
    <t>北汀社区</t>
  </si>
  <si>
    <t>蒋方来</t>
  </si>
  <si>
    <t>刘建辉</t>
  </si>
  <si>
    <t>妻</t>
  </si>
  <si>
    <t>傅定波</t>
  </si>
  <si>
    <t>周楚明</t>
  </si>
  <si>
    <t>李三元</t>
  </si>
  <si>
    <t>唐国斌</t>
  </si>
  <si>
    <t>宋云秀</t>
  </si>
  <si>
    <t>冷明轩</t>
  </si>
  <si>
    <t>王力</t>
  </si>
  <si>
    <t>胡欢</t>
  </si>
  <si>
    <t>肖文凯</t>
  </si>
  <si>
    <t>董相伶</t>
  </si>
  <si>
    <t>刘洋</t>
  </si>
  <si>
    <t>冯盈祥</t>
  </si>
  <si>
    <t>曹欣怡</t>
  </si>
  <si>
    <t>李昊宇</t>
  </si>
  <si>
    <t>青志飞</t>
  </si>
  <si>
    <t>宋红秀</t>
  </si>
  <si>
    <t>曹爱云</t>
  </si>
  <si>
    <t>向长英</t>
  </si>
  <si>
    <t>刘银秀</t>
  </si>
  <si>
    <t>黎姗姗</t>
  </si>
  <si>
    <t>孙浩波</t>
  </si>
  <si>
    <t>吴建华</t>
  </si>
  <si>
    <t>鲁三清</t>
  </si>
  <si>
    <t>吴鲁</t>
  </si>
  <si>
    <t>子</t>
  </si>
  <si>
    <t>任建国</t>
  </si>
  <si>
    <t>袁洁</t>
  </si>
  <si>
    <t>刘璟</t>
  </si>
  <si>
    <t>女</t>
  </si>
  <si>
    <t>莫晓琴</t>
  </si>
  <si>
    <t>冯旗</t>
  </si>
  <si>
    <t>万强</t>
  </si>
  <si>
    <t>曹秀英</t>
  </si>
  <si>
    <t>徐志红</t>
  </si>
  <si>
    <t>李勇</t>
  </si>
  <si>
    <t>胡环</t>
  </si>
  <si>
    <t>熊凯</t>
  </si>
  <si>
    <t>厚南社区</t>
  </si>
  <si>
    <t>余小年</t>
  </si>
  <si>
    <t>杨柳</t>
  </si>
  <si>
    <t>谭燕红</t>
  </si>
  <si>
    <t>祝宇婷</t>
  </si>
  <si>
    <t xml:space="preserve">女 </t>
  </si>
  <si>
    <t>祝诗妍</t>
  </si>
  <si>
    <t>赵爱莲</t>
  </si>
  <si>
    <t>何学军</t>
  </si>
  <si>
    <t>周颖</t>
  </si>
  <si>
    <t>张银初</t>
  </si>
  <si>
    <t>曹祥云</t>
  </si>
  <si>
    <t>田可</t>
  </si>
  <si>
    <t>田震</t>
  </si>
  <si>
    <t>蔡菊香</t>
  </si>
  <si>
    <t>曹政斌</t>
  </si>
  <si>
    <t>张樱杰</t>
  </si>
  <si>
    <t>汤雯靖</t>
  </si>
  <si>
    <t>孙立波</t>
  </si>
  <si>
    <t>孙泽军</t>
  </si>
  <si>
    <t>邱安香</t>
  </si>
  <si>
    <t>曹祥元</t>
  </si>
  <si>
    <t>丁世兰</t>
  </si>
  <si>
    <t>刘炎雨</t>
  </si>
  <si>
    <t>刘光荣</t>
  </si>
  <si>
    <t>刘辉光</t>
  </si>
  <si>
    <t>周骏麟</t>
  </si>
  <si>
    <t>桥北社区</t>
  </si>
  <si>
    <t>阳建</t>
  </si>
  <si>
    <t>伏建国</t>
  </si>
  <si>
    <t>徐伏珍</t>
  </si>
  <si>
    <t>朱四妹</t>
  </si>
  <si>
    <t>赵国华</t>
  </si>
  <si>
    <t>赵茂</t>
  </si>
  <si>
    <t>赵焰</t>
  </si>
  <si>
    <t>李爱华</t>
  </si>
  <si>
    <t>邓仕雨</t>
  </si>
  <si>
    <t>李慧</t>
  </si>
  <si>
    <t>高昆</t>
  </si>
  <si>
    <t>万三元</t>
  </si>
  <si>
    <t>王双龙</t>
  </si>
  <si>
    <t>吴明照</t>
  </si>
  <si>
    <t>刘翠</t>
  </si>
  <si>
    <t>吴志勇</t>
  </si>
  <si>
    <t>徐次兰</t>
  </si>
  <si>
    <t>吴顺达</t>
  </si>
  <si>
    <t>何平安</t>
  </si>
  <si>
    <t>孙志军</t>
  </si>
  <si>
    <t>孙缘</t>
  </si>
  <si>
    <t>张政华</t>
  </si>
  <si>
    <t>夏建群</t>
  </si>
  <si>
    <t>张文武</t>
  </si>
  <si>
    <t>谢若兵</t>
  </si>
  <si>
    <t>谢紫燕</t>
  </si>
  <si>
    <t>万建良</t>
  </si>
  <si>
    <t>余朝贵</t>
  </si>
  <si>
    <t>啊苦木里染</t>
  </si>
  <si>
    <t>余永萱</t>
  </si>
  <si>
    <t>余水会</t>
  </si>
  <si>
    <t>唐迎春</t>
  </si>
  <si>
    <t>蔡敏</t>
  </si>
  <si>
    <t>谭志鹏</t>
  </si>
  <si>
    <t>彭需勇</t>
  </si>
  <si>
    <t>钟建明</t>
  </si>
  <si>
    <t>蒋洁珍</t>
  </si>
  <si>
    <t>程超</t>
  </si>
  <si>
    <t>夏林辉</t>
  </si>
  <si>
    <t>南湾湖2023年4月份城镇低保花名册</t>
  </si>
  <si>
    <t>家庭住址</t>
  </si>
  <si>
    <t>户主姓名</t>
  </si>
  <si>
    <t>月保   障金</t>
  </si>
  <si>
    <t>合计金额（元）</t>
  </si>
  <si>
    <t>账号</t>
  </si>
  <si>
    <t>曹美芝</t>
  </si>
  <si>
    <t>游元秀</t>
  </si>
  <si>
    <t>刘克枝</t>
  </si>
  <si>
    <t>杨乐群</t>
  </si>
  <si>
    <t>李旋清</t>
  </si>
  <si>
    <t>肖又云</t>
  </si>
  <si>
    <t>肖建保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</si>
</sst>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6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indexed="8"/>
      <name val="仿宋_GB2312"/>
      <charset val="134"/>
    </font>
    <font>
      <sz val="12"/>
      <color indexed="8"/>
      <name val="宋体"/>
      <charset val="134"/>
    </font>
    <font>
      <sz val="12"/>
      <color indexed="8"/>
      <name val="仿宋_GB2312"/>
      <charset val="134"/>
    </font>
    <font>
      <sz val="12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sz val="12"/>
      <color theme="1"/>
      <name val="宋体"/>
      <charset val="134"/>
    </font>
    <font>
      <b/>
      <sz val="20"/>
      <color theme="1"/>
      <name val="宋体"/>
      <charset val="134"/>
      <scheme val="major"/>
    </font>
    <font>
      <b/>
      <sz val="16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name val="宋体"/>
      <charset val="134"/>
    </font>
    <font>
      <sz val="12"/>
      <color rgb="FF00B05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4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6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name val="Arial"/>
      <charset val="0"/>
    </font>
    <font>
      <sz val="9"/>
      <name val="宋体"/>
      <charset val="0"/>
    </font>
    <font>
      <b/>
      <sz val="20"/>
      <name val="宋体"/>
      <charset val="134"/>
    </font>
    <font>
      <b/>
      <sz val="9"/>
      <name val="宋体"/>
      <charset val="0"/>
    </font>
    <font>
      <b/>
      <sz val="12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52" fillId="12" borderId="14" applyNumberFormat="0" applyAlignment="0" applyProtection="0">
      <alignment vertical="center"/>
    </xf>
    <xf numFmtId="0" fontId="53" fillId="12" borderId="10" applyNumberFormat="0" applyAlignment="0" applyProtection="0">
      <alignment vertical="center"/>
    </xf>
    <xf numFmtId="0" fontId="54" fillId="13" borderId="15" applyNumberForma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1" fillId="0" borderId="0">
      <alignment vertical="center"/>
    </xf>
    <xf numFmtId="0" fontId="56" fillId="0" borderId="17" applyNumberFormat="0" applyFill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59" fillId="0" borderId="0">
      <alignment vertical="center"/>
    </xf>
    <xf numFmtId="0" fontId="40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60" fillId="0" borderId="0"/>
    <xf numFmtId="0" fontId="1" fillId="0" borderId="0" applyProtection="0">
      <alignment vertical="center"/>
    </xf>
    <xf numFmtId="0" fontId="61" fillId="0" borderId="0">
      <alignment vertical="center"/>
    </xf>
    <xf numFmtId="0" fontId="59" fillId="0" borderId="0"/>
    <xf numFmtId="0" fontId="1" fillId="0" borderId="0" applyProtection="0">
      <alignment vertical="center"/>
    </xf>
    <xf numFmtId="0" fontId="59" fillId="0" borderId="0" applyNumberFormat="0" applyFont="0" applyFill="0" applyBorder="0" applyAlignment="0" applyProtection="0"/>
    <xf numFmtId="0" fontId="11" fillId="0" borderId="0">
      <alignment vertical="center"/>
    </xf>
  </cellStyleXfs>
  <cellXfs count="196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10" fillId="0" borderId="2" xfId="52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 wrapText="1"/>
    </xf>
    <xf numFmtId="49" fontId="18" fillId="0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2" xfId="0" applyNumberFormat="1" applyFont="1" applyFill="1" applyBorder="1" applyAlignment="1" applyProtection="1">
      <alignment horizontal="center" vertical="center"/>
    </xf>
    <xf numFmtId="49" fontId="18" fillId="0" borderId="2" xfId="0" applyNumberFormat="1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2" xfId="0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/>
    </xf>
    <xf numFmtId="0" fontId="20" fillId="2" borderId="2" xfId="0" applyFont="1" applyFill="1" applyBorder="1" applyAlignment="1" applyProtection="1">
      <alignment horizontal="center" vertical="center"/>
    </xf>
    <xf numFmtId="0" fontId="20" fillId="0" borderId="2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176" fontId="18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center"/>
    </xf>
    <xf numFmtId="0" fontId="20" fillId="0" borderId="2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 applyProtection="1">
      <alignment horizontal="center" vertical="center"/>
    </xf>
    <xf numFmtId="0" fontId="22" fillId="2" borderId="2" xfId="0" applyNumberFormat="1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 wrapText="1"/>
    </xf>
    <xf numFmtId="49" fontId="22" fillId="2" borderId="2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vertical="center"/>
    </xf>
    <xf numFmtId="0" fontId="24" fillId="2" borderId="0" xfId="0" applyFont="1" applyFill="1" applyAlignment="1">
      <alignment vertical="center"/>
    </xf>
    <xf numFmtId="0" fontId="0" fillId="2" borderId="0" xfId="0" applyFill="1" applyAlignment="1" applyProtection="1">
      <alignment vertical="center"/>
    </xf>
    <xf numFmtId="0" fontId="16" fillId="2" borderId="0" xfId="0" applyFont="1" applyFill="1" applyAlignment="1">
      <alignment vertical="center"/>
    </xf>
    <xf numFmtId="0" fontId="25" fillId="2" borderId="0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left" vertical="center" wrapText="1"/>
    </xf>
    <xf numFmtId="0" fontId="27" fillId="2" borderId="2" xfId="0" applyFont="1" applyFill="1" applyBorder="1" applyAlignment="1" applyProtection="1">
      <alignment horizontal="center" vertical="center" wrapText="1"/>
    </xf>
    <xf numFmtId="0" fontId="28" fillId="2" borderId="2" xfId="0" applyNumberFormat="1" applyFont="1" applyFill="1" applyBorder="1" applyAlignment="1" applyProtection="1">
      <alignment horizontal="center" vertical="center" wrapText="1"/>
    </xf>
    <xf numFmtId="0" fontId="29" fillId="2" borderId="2" xfId="0" applyFont="1" applyFill="1" applyBorder="1" applyAlignment="1" applyProtection="1">
      <alignment horizontal="center" vertical="center"/>
    </xf>
    <xf numFmtId="0" fontId="29" fillId="2" borderId="2" xfId="0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/>
    </xf>
    <xf numFmtId="0" fontId="28" fillId="2" borderId="2" xfId="0" applyNumberFormat="1" applyFont="1" applyFill="1" applyBorder="1" applyAlignment="1" applyProtection="1">
      <alignment horizontal="center" vertical="center"/>
    </xf>
    <xf numFmtId="0" fontId="30" fillId="2" borderId="2" xfId="0" applyFont="1" applyFill="1" applyBorder="1" applyAlignment="1" applyProtection="1">
      <alignment horizontal="center" vertical="center"/>
    </xf>
    <xf numFmtId="0" fontId="30" fillId="2" borderId="2" xfId="0" applyFont="1" applyFill="1" applyBorder="1" applyAlignment="1" applyProtection="1">
      <alignment horizontal="center" vertical="center" wrapText="1"/>
    </xf>
    <xf numFmtId="0" fontId="30" fillId="2" borderId="4" xfId="0" applyFont="1" applyFill="1" applyBorder="1" applyAlignment="1" applyProtection="1">
      <alignment horizontal="center" vertical="center"/>
    </xf>
    <xf numFmtId="0" fontId="30" fillId="2" borderId="3" xfId="0" applyFont="1" applyFill="1" applyBorder="1" applyAlignment="1" applyProtection="1">
      <alignment horizontal="center" vertical="center"/>
    </xf>
    <xf numFmtId="0" fontId="28" fillId="2" borderId="2" xfId="0" applyNumberFormat="1" applyFont="1" applyFill="1" applyBorder="1" applyAlignment="1" applyProtection="1">
      <alignment horizontal="center" vertical="center"/>
      <protection locked="0"/>
    </xf>
    <xf numFmtId="49" fontId="31" fillId="2" borderId="2" xfId="0" applyNumberFormat="1" applyFont="1" applyFill="1" applyBorder="1" applyAlignment="1" applyProtection="1">
      <alignment horizontal="center" vertical="center" wrapText="1"/>
    </xf>
    <xf numFmtId="0" fontId="31" fillId="2" borderId="2" xfId="0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</xf>
    <xf numFmtId="0" fontId="28" fillId="2" borderId="4" xfId="0" applyFont="1" applyFill="1" applyBorder="1" applyAlignment="1" applyProtection="1">
      <alignment horizontal="center" vertical="center"/>
    </xf>
    <xf numFmtId="0" fontId="28" fillId="2" borderId="4" xfId="0" applyFont="1" applyFill="1" applyBorder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76" fontId="18" fillId="2" borderId="2" xfId="0" applyNumberFormat="1" applyFont="1" applyFill="1" applyBorder="1" applyAlignment="1">
      <alignment horizontal="center" vertical="center" wrapText="1"/>
    </xf>
    <xf numFmtId="49" fontId="28" fillId="2" borderId="2" xfId="0" applyNumberFormat="1" applyFont="1" applyFill="1" applyBorder="1" applyAlignment="1" applyProtection="1">
      <alignment horizontal="center" vertical="center" wrapText="1"/>
    </xf>
    <xf numFmtId="0" fontId="28" fillId="2" borderId="9" xfId="0" applyFont="1" applyFill="1" applyBorder="1" applyAlignment="1" applyProtection="1">
      <alignment horizontal="center" vertical="center"/>
    </xf>
    <xf numFmtId="0" fontId="28" fillId="2" borderId="3" xfId="0" applyFont="1" applyFill="1" applyBorder="1" applyAlignment="1" applyProtection="1">
      <alignment horizontal="center" vertical="center"/>
    </xf>
    <xf numFmtId="0" fontId="29" fillId="2" borderId="4" xfId="0" applyFont="1" applyFill="1" applyBorder="1" applyAlignment="1" applyProtection="1">
      <alignment horizontal="center" vertical="center"/>
    </xf>
    <xf numFmtId="0" fontId="29" fillId="2" borderId="3" xfId="0" applyFont="1" applyFill="1" applyBorder="1" applyAlignment="1" applyProtection="1">
      <alignment horizontal="center" vertical="center"/>
    </xf>
    <xf numFmtId="49" fontId="28" fillId="2" borderId="2" xfId="0" applyNumberFormat="1" applyFont="1" applyFill="1" applyBorder="1" applyAlignment="1" applyProtection="1">
      <alignment horizontal="center" vertical="center"/>
    </xf>
    <xf numFmtId="0" fontId="28" fillId="2" borderId="4" xfId="0" applyNumberFormat="1" applyFont="1" applyFill="1" applyBorder="1" applyAlignment="1" applyProtection="1">
      <alignment horizontal="center" vertical="center"/>
    </xf>
    <xf numFmtId="0" fontId="28" fillId="2" borderId="3" xfId="0" applyNumberFormat="1" applyFont="1" applyFill="1" applyBorder="1" applyAlignment="1" applyProtection="1">
      <alignment horizontal="center" vertical="center"/>
    </xf>
    <xf numFmtId="49" fontId="31" fillId="2" borderId="4" xfId="0" applyNumberFormat="1" applyFont="1" applyFill="1" applyBorder="1" applyAlignment="1" applyProtection="1">
      <alignment horizontal="center" vertical="center" wrapText="1"/>
    </xf>
    <xf numFmtId="49" fontId="31" fillId="2" borderId="3" xfId="0" applyNumberFormat="1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center" vertical="center" wrapText="1"/>
    </xf>
    <xf numFmtId="0" fontId="32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left" vertical="center"/>
    </xf>
    <xf numFmtId="0" fontId="19" fillId="2" borderId="2" xfId="0" applyFont="1" applyFill="1" applyBorder="1" applyAlignment="1" applyProtection="1">
      <alignment horizontal="center" vertical="center" wrapText="1"/>
    </xf>
    <xf numFmtId="0" fontId="28" fillId="2" borderId="9" xfId="0" applyFont="1" applyFill="1" applyBorder="1" applyAlignment="1" applyProtection="1">
      <alignment horizontal="center" vertical="center" wrapText="1"/>
    </xf>
    <xf numFmtId="49" fontId="31" fillId="2" borderId="9" xfId="0" applyNumberFormat="1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 applyProtection="1">
      <alignment horizontal="center" vertical="center"/>
    </xf>
    <xf numFmtId="0" fontId="27" fillId="2" borderId="0" xfId="0" applyFont="1" applyFill="1" applyAlignment="1" applyProtection="1">
      <alignment horizontal="center" vertical="center" wrapText="1"/>
    </xf>
    <xf numFmtId="0" fontId="16" fillId="2" borderId="2" xfId="0" applyFont="1" applyFill="1" applyBorder="1" applyAlignment="1">
      <alignment horizontal="left" vertical="center"/>
    </xf>
    <xf numFmtId="0" fontId="0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left" vertical="center" wrapText="1"/>
    </xf>
    <xf numFmtId="0" fontId="33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34" fillId="2" borderId="0" xfId="0" applyFont="1" applyFill="1" applyBorder="1" applyAlignment="1" applyProtection="1">
      <alignment horizontal="center" vertical="center"/>
    </xf>
    <xf numFmtId="176" fontId="34" fillId="2" borderId="0" xfId="0" applyNumberFormat="1" applyFont="1" applyFill="1" applyBorder="1" applyAlignment="1" applyProtection="1">
      <alignment horizontal="center" vertical="center"/>
    </xf>
    <xf numFmtId="0" fontId="35" fillId="2" borderId="0" xfId="0" applyNumberFormat="1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36" fillId="2" borderId="0" xfId="0" applyNumberFormat="1" applyFont="1" applyFill="1" applyBorder="1" applyAlignment="1" applyProtection="1">
      <alignment horizontal="center" vertical="center"/>
    </xf>
    <xf numFmtId="0" fontId="18" fillId="2" borderId="2" xfId="0" applyNumberFormat="1" applyFont="1" applyFill="1" applyBorder="1" applyAlignment="1" applyProtection="1">
      <alignment horizontal="center" vertical="center" wrapText="1"/>
    </xf>
    <xf numFmtId="0" fontId="18" fillId="2" borderId="2" xfId="30" applyNumberFormat="1" applyFont="1" applyFill="1" applyBorder="1" applyAlignment="1">
      <alignment horizontal="center" vertical="center" wrapText="1"/>
    </xf>
    <xf numFmtId="176" fontId="18" fillId="2" borderId="2" xfId="0" applyNumberFormat="1" applyFont="1" applyFill="1" applyBorder="1" applyAlignment="1" applyProtection="1">
      <alignment horizontal="center" vertical="center"/>
    </xf>
    <xf numFmtId="49" fontId="18" fillId="2" borderId="2" xfId="0" applyNumberFormat="1" applyFont="1" applyFill="1" applyBorder="1" applyAlignment="1" applyProtection="1">
      <alignment horizontal="center" vertical="center" wrapText="1"/>
    </xf>
    <xf numFmtId="0" fontId="18" fillId="2" borderId="2" xfId="0" applyNumberFormat="1" applyFont="1" applyFill="1" applyBorder="1" applyAlignment="1" applyProtection="1">
      <alignment horizontal="center" vertical="center"/>
    </xf>
    <xf numFmtId="0" fontId="18" fillId="2" borderId="2" xfId="3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 applyProtection="1">
      <alignment horizontal="center" vertical="center"/>
    </xf>
    <xf numFmtId="0" fontId="18" fillId="2" borderId="2" xfId="55" applyFont="1" applyFill="1" applyBorder="1" applyAlignment="1" applyProtection="1">
      <alignment horizontal="center" vertical="center"/>
    </xf>
    <xf numFmtId="0" fontId="18" fillId="2" borderId="2" xfId="51" applyNumberFormat="1" applyFont="1" applyFill="1" applyBorder="1" applyAlignment="1">
      <alignment horizontal="center" vertical="center" wrapText="1"/>
    </xf>
    <xf numFmtId="49" fontId="18" fillId="2" borderId="2" xfId="51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 applyProtection="1">
      <alignment horizontal="center" vertical="center" wrapText="1"/>
    </xf>
    <xf numFmtId="0" fontId="35" fillId="2" borderId="2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 wrapText="1"/>
    </xf>
    <xf numFmtId="49" fontId="18" fillId="2" borderId="4" xfId="0" applyNumberFormat="1" applyFont="1" applyFill="1" applyBorder="1" applyAlignment="1" applyProtection="1">
      <alignment horizontal="center" vertical="center" wrapText="1"/>
    </xf>
    <xf numFmtId="0" fontId="18" fillId="2" borderId="4" xfId="0" applyNumberFormat="1" applyFont="1" applyFill="1" applyBorder="1" applyAlignment="1" applyProtection="1">
      <alignment horizontal="center" vertical="center"/>
    </xf>
    <xf numFmtId="0" fontId="18" fillId="2" borderId="4" xfId="3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 applyProtection="1">
      <alignment horizontal="center" vertical="center" wrapText="1"/>
    </xf>
    <xf numFmtId="0" fontId="35" fillId="2" borderId="2" xfId="0" applyNumberFormat="1" applyFont="1" applyFill="1" applyBorder="1" applyAlignment="1" applyProtection="1">
      <alignment horizontal="center" vertical="center"/>
    </xf>
    <xf numFmtId="176" fontId="18" fillId="2" borderId="2" xfId="0" applyNumberFormat="1" applyFont="1" applyFill="1" applyBorder="1" applyAlignment="1" applyProtection="1">
      <alignment horizontal="center" vertical="center" wrapText="1"/>
    </xf>
    <xf numFmtId="0" fontId="18" fillId="2" borderId="5" xfId="0" applyFont="1" applyFill="1" applyBorder="1" applyAlignment="1" applyProtection="1">
      <alignment horizontal="center" vertical="center"/>
    </xf>
    <xf numFmtId="0" fontId="18" fillId="2" borderId="6" xfId="0" applyFont="1" applyFill="1" applyBorder="1" applyAlignment="1" applyProtection="1">
      <alignment horizontal="center" vertical="center"/>
    </xf>
    <xf numFmtId="176" fontId="35" fillId="2" borderId="2" xfId="0" applyNumberFormat="1" applyFont="1" applyFill="1" applyBorder="1" applyAlignment="1" applyProtection="1">
      <alignment horizontal="center" vertical="center"/>
    </xf>
    <xf numFmtId="0" fontId="37" fillId="2" borderId="2" xfId="0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center" vertical="center"/>
    </xf>
    <xf numFmtId="0" fontId="22" fillId="2" borderId="4" xfId="0" applyFont="1" applyFill="1" applyBorder="1" applyAlignment="1" applyProtection="1">
      <alignment horizontal="center" vertical="center" wrapText="1"/>
    </xf>
    <xf numFmtId="0" fontId="22" fillId="2" borderId="3" xfId="0" applyFont="1" applyFill="1" applyBorder="1" applyAlignment="1" applyProtection="1">
      <alignment horizontal="center" vertical="center" wrapText="1"/>
    </xf>
    <xf numFmtId="0" fontId="22" fillId="2" borderId="9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14" fillId="0" borderId="0" xfId="0" applyNumberFormat="1" applyFont="1" applyFill="1" applyAlignment="1">
      <alignment vertical="center" wrapText="1"/>
    </xf>
    <xf numFmtId="0" fontId="25" fillId="0" borderId="0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31" fontId="38" fillId="0" borderId="0" xfId="0" applyNumberFormat="1" applyFont="1" applyFill="1" applyAlignment="1">
      <alignment horizontal="left" vertical="center" wrapText="1"/>
    </xf>
    <xf numFmtId="0" fontId="38" fillId="0" borderId="0" xfId="0" applyNumberFormat="1" applyFont="1" applyFill="1" applyAlignment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1" fillId="0" borderId="2" xfId="3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176" fontId="39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177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177" fontId="11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Fill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right" vertical="center" wrapText="1"/>
    </xf>
    <xf numFmtId="0" fontId="28" fillId="0" borderId="0" xfId="0" applyNumberFormat="1" applyFont="1" applyFill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vertical="center" wrapText="1"/>
    </xf>
    <xf numFmtId="0" fontId="28" fillId="0" borderId="0" xfId="0" applyNumberFormat="1" applyFont="1" applyFill="1" applyBorder="1" applyAlignment="1" applyProtection="1">
      <alignment vertical="center" wrapText="1"/>
    </xf>
    <xf numFmtId="0" fontId="28" fillId="0" borderId="0" xfId="0" applyFont="1" applyFill="1" applyAlignment="1">
      <alignment horizontal="left" vertical="center"/>
    </xf>
    <xf numFmtId="0" fontId="28" fillId="0" borderId="0" xfId="0" applyNumberFormat="1" applyFont="1" applyFill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401" xfId="48"/>
    <cellStyle name="40% - 强调文字颜色 6" xfId="49" builtinId="51"/>
    <cellStyle name="60% - 强调文字颜色 6" xfId="50" builtinId="52"/>
    <cellStyle name="常规 2" xfId="51"/>
    <cellStyle name="常规 7" xfId="52"/>
    <cellStyle name="常规_Sheet1_1" xfId="53"/>
    <cellStyle name="常规 3" xfId="54"/>
    <cellStyle name="常规 5" xfId="55"/>
    <cellStyle name="常规 4" xfId="56"/>
    <cellStyle name="常规 11" xfId="5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F14" sqref="F14"/>
    </sheetView>
  </sheetViews>
  <sheetFormatPr defaultColWidth="17.5" defaultRowHeight="26" customHeight="1" outlineLevelCol="7"/>
  <cols>
    <col min="1" max="1" width="6.125" style="167" customWidth="1"/>
    <col min="2" max="2" width="18.875" style="167" customWidth="1"/>
    <col min="3" max="5" width="17.375" style="168" customWidth="1"/>
    <col min="6" max="6" width="17.375" style="169" customWidth="1"/>
    <col min="7" max="7" width="17.375" style="168" customWidth="1"/>
    <col min="8" max="8" width="18.875" style="168" customWidth="1"/>
    <col min="9" max="16371" width="17.5" style="167" customWidth="1"/>
    <col min="16372" max="16384" width="17.5" style="167"/>
  </cols>
  <sheetData>
    <row r="1" s="167" customFormat="1" customHeight="1" spans="1:8">
      <c r="A1" s="170" t="s">
        <v>0</v>
      </c>
      <c r="B1" s="170"/>
      <c r="C1" s="170"/>
      <c r="D1" s="170"/>
      <c r="E1" s="170"/>
      <c r="F1" s="171"/>
      <c r="G1" s="170"/>
      <c r="H1" s="170"/>
    </row>
    <row r="2" s="167" customFormat="1" ht="36" customHeight="1" spans="1:8">
      <c r="A2" s="172" t="s">
        <v>1</v>
      </c>
      <c r="B2" s="172"/>
      <c r="C2" s="172"/>
      <c r="D2" s="172"/>
      <c r="E2" s="172"/>
      <c r="F2" s="173"/>
      <c r="G2" s="172"/>
      <c r="H2" s="172"/>
    </row>
    <row r="3" s="167" customFormat="1" ht="44" customHeight="1" spans="1:8">
      <c r="A3" s="174" t="s">
        <v>2</v>
      </c>
      <c r="B3" s="174" t="s">
        <v>3</v>
      </c>
      <c r="C3" s="174" t="s">
        <v>4</v>
      </c>
      <c r="D3" s="174" t="s">
        <v>5</v>
      </c>
      <c r="E3" s="175" t="s">
        <v>6</v>
      </c>
      <c r="F3" s="176" t="s">
        <v>7</v>
      </c>
      <c r="G3" s="177" t="s">
        <v>8</v>
      </c>
      <c r="H3" s="177" t="s">
        <v>9</v>
      </c>
    </row>
    <row r="4" s="167" customFormat="1" ht="30" customHeight="1" spans="1:8">
      <c r="A4" s="174">
        <v>1</v>
      </c>
      <c r="B4" s="174" t="s">
        <v>10</v>
      </c>
      <c r="C4" s="178">
        <v>86</v>
      </c>
      <c r="D4" s="179">
        <v>105</v>
      </c>
      <c r="E4" s="179">
        <v>42960</v>
      </c>
      <c r="F4" s="180">
        <v>3240</v>
      </c>
      <c r="G4" s="180">
        <f t="shared" ref="G4:G9" si="0">E4+F4</f>
        <v>46200</v>
      </c>
      <c r="H4" s="181">
        <f t="shared" ref="H4:H9" si="1">E4/D4</f>
        <v>409.142857142857</v>
      </c>
    </row>
    <row r="5" s="167" customFormat="1" ht="30" customHeight="1" spans="1:8">
      <c r="A5" s="174">
        <v>2</v>
      </c>
      <c r="B5" s="174" t="s">
        <v>11</v>
      </c>
      <c r="C5" s="178">
        <v>54</v>
      </c>
      <c r="D5" s="182">
        <v>65</v>
      </c>
      <c r="E5" s="182">
        <v>26650</v>
      </c>
      <c r="F5" s="183">
        <v>1980</v>
      </c>
      <c r="G5" s="180">
        <f t="shared" si="0"/>
        <v>28630</v>
      </c>
      <c r="H5" s="181">
        <f t="shared" si="1"/>
        <v>410</v>
      </c>
    </row>
    <row r="6" s="167" customFormat="1" ht="30" customHeight="1" spans="1:8">
      <c r="A6" s="174">
        <v>3</v>
      </c>
      <c r="B6" s="176" t="s">
        <v>12</v>
      </c>
      <c r="C6" s="180">
        <v>70</v>
      </c>
      <c r="D6" s="180">
        <v>93</v>
      </c>
      <c r="E6" s="180">
        <v>39110</v>
      </c>
      <c r="F6" s="180">
        <v>2850</v>
      </c>
      <c r="G6" s="180">
        <f t="shared" si="0"/>
        <v>41960</v>
      </c>
      <c r="H6" s="181">
        <f t="shared" si="1"/>
        <v>420.537634408602</v>
      </c>
    </row>
    <row r="7" s="167" customFormat="1" ht="30" customHeight="1" spans="1:8">
      <c r="A7" s="176">
        <v>4</v>
      </c>
      <c r="B7" s="176" t="s">
        <v>13</v>
      </c>
      <c r="C7" s="180">
        <v>74</v>
      </c>
      <c r="D7" s="180">
        <v>101</v>
      </c>
      <c r="E7" s="180">
        <v>42100</v>
      </c>
      <c r="F7" s="180">
        <v>3010</v>
      </c>
      <c r="G7" s="180">
        <v>45110</v>
      </c>
      <c r="H7" s="181">
        <f t="shared" si="1"/>
        <v>416.831683168317</v>
      </c>
    </row>
    <row r="8" s="167" customFormat="1" ht="30" customHeight="1" spans="1:8">
      <c r="A8" s="174">
        <v>5</v>
      </c>
      <c r="B8" s="174" t="s">
        <v>14</v>
      </c>
      <c r="C8" s="178">
        <v>6</v>
      </c>
      <c r="D8" s="184">
        <v>8</v>
      </c>
      <c r="E8" s="184">
        <v>3520</v>
      </c>
      <c r="F8" s="180">
        <v>240</v>
      </c>
      <c r="G8" s="180">
        <f t="shared" si="0"/>
        <v>3760</v>
      </c>
      <c r="H8" s="181">
        <f t="shared" si="1"/>
        <v>440</v>
      </c>
    </row>
    <row r="9" s="167" customFormat="1" ht="30" customHeight="1" spans="1:8">
      <c r="A9" s="174"/>
      <c r="B9" s="174" t="s">
        <v>15</v>
      </c>
      <c r="C9" s="180">
        <f>SUM(C4:C8)</f>
        <v>290</v>
      </c>
      <c r="D9" s="180">
        <f>SUM(D4:D8)</f>
        <v>372</v>
      </c>
      <c r="E9" s="180">
        <f>SUM(E4:E8)</f>
        <v>154340</v>
      </c>
      <c r="F9" s="180">
        <f>SUM(F4:F8)</f>
        <v>11320</v>
      </c>
      <c r="G9" s="180">
        <f t="shared" si="0"/>
        <v>165660</v>
      </c>
      <c r="H9" s="181">
        <f t="shared" si="1"/>
        <v>414.89247311828</v>
      </c>
    </row>
    <row r="10" s="167" customFormat="1" customHeight="1" spans="1:8">
      <c r="A10" s="185"/>
      <c r="B10" s="185"/>
      <c r="C10" s="186"/>
      <c r="D10" s="186"/>
      <c r="E10" s="186"/>
      <c r="F10" s="186"/>
      <c r="G10" s="187"/>
      <c r="H10" s="187"/>
    </row>
    <row r="11" s="167" customFormat="1" ht="39" customHeight="1" spans="1:8">
      <c r="A11" s="188" t="s">
        <v>16</v>
      </c>
      <c r="B11" s="188"/>
      <c r="C11" s="189" t="s">
        <v>17</v>
      </c>
      <c r="D11" s="190"/>
      <c r="E11" s="190" t="s">
        <v>18</v>
      </c>
      <c r="F11" s="191"/>
      <c r="G11" s="188"/>
      <c r="H11" s="189" t="s">
        <v>19</v>
      </c>
    </row>
    <row r="12" s="167" customFormat="1" ht="35" customHeight="1" spans="1:8">
      <c r="A12" s="192"/>
      <c r="B12" s="192"/>
      <c r="C12" s="192" t="s">
        <v>20</v>
      </c>
      <c r="E12" s="190" t="s">
        <v>21</v>
      </c>
      <c r="F12" s="193"/>
      <c r="G12" s="192"/>
      <c r="H12" s="192" t="s">
        <v>22</v>
      </c>
    </row>
    <row r="13" ht="39" customHeight="1" spans="1:8">
      <c r="A13" s="194" t="s">
        <v>23</v>
      </c>
      <c r="B13" s="194"/>
      <c r="C13" s="194"/>
      <c r="D13" s="194"/>
      <c r="E13" s="194"/>
      <c r="F13" s="195"/>
      <c r="G13" s="194"/>
      <c r="H13" s="194"/>
    </row>
  </sheetData>
  <mergeCells count="4">
    <mergeCell ref="A1:H1"/>
    <mergeCell ref="A2:H2"/>
    <mergeCell ref="A11:B11"/>
    <mergeCell ref="A13:H13"/>
  </mergeCells>
  <pageMargins left="0.590277777777778" right="0.590277777777778" top="1.34236111111111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7"/>
  <sheetViews>
    <sheetView tabSelected="1" workbookViewId="0">
      <selection activeCell="M11" sqref="M11"/>
    </sheetView>
  </sheetViews>
  <sheetFormatPr defaultColWidth="8.1" defaultRowHeight="18" customHeight="1"/>
  <cols>
    <col min="1" max="1" width="4.1" style="132" customWidth="1"/>
    <col min="2" max="2" width="9" style="133" customWidth="1"/>
    <col min="3" max="3" width="6.875" style="133" customWidth="1"/>
    <col min="4" max="4" width="6.19166666666667" style="134" customWidth="1"/>
    <col min="5" max="5" width="5.625" style="135" customWidth="1"/>
    <col min="6" max="6" width="5.75" style="133" customWidth="1"/>
    <col min="7" max="8" width="5.875" style="133" customWidth="1"/>
    <col min="9" max="9" width="8.375" style="133" hidden="1" customWidth="1"/>
    <col min="10" max="10" width="26.875" style="132" customWidth="1"/>
    <col min="11" max="11" width="8.1" style="131" customWidth="1"/>
    <col min="12" max="16384" width="8.1" style="131"/>
  </cols>
  <sheetData>
    <row r="1" s="129" customFormat="1" ht="42" customHeight="1" spans="1:10">
      <c r="A1" s="136" t="s">
        <v>24</v>
      </c>
      <c r="B1" s="136"/>
      <c r="C1" s="136"/>
      <c r="D1" s="136"/>
      <c r="E1" s="137"/>
      <c r="F1" s="136"/>
      <c r="G1" s="136"/>
      <c r="H1" s="136"/>
      <c r="I1" s="136"/>
      <c r="J1" s="136"/>
    </row>
    <row r="2" s="130" customFormat="1" ht="38" customHeight="1" spans="1:10">
      <c r="A2" s="80" t="s">
        <v>2</v>
      </c>
      <c r="B2" s="80" t="s">
        <v>25</v>
      </c>
      <c r="C2" s="80" t="s">
        <v>26</v>
      </c>
      <c r="D2" s="80" t="s">
        <v>27</v>
      </c>
      <c r="E2" s="138" t="s">
        <v>28</v>
      </c>
      <c r="F2" s="139" t="s">
        <v>29</v>
      </c>
      <c r="G2" s="139" t="s">
        <v>30</v>
      </c>
      <c r="H2" s="139" t="s">
        <v>8</v>
      </c>
      <c r="I2" s="141" t="s">
        <v>31</v>
      </c>
      <c r="J2" s="80" t="s">
        <v>32</v>
      </c>
    </row>
    <row r="3" s="130" customFormat="1" ht="20" customHeight="1" spans="1:10">
      <c r="A3" s="140">
        <v>1</v>
      </c>
      <c r="B3" s="141" t="s">
        <v>33</v>
      </c>
      <c r="C3" s="141" t="s">
        <v>34</v>
      </c>
      <c r="D3" s="60" t="s">
        <v>35</v>
      </c>
      <c r="E3" s="142">
        <v>1</v>
      </c>
      <c r="F3" s="143">
        <v>440</v>
      </c>
      <c r="G3" s="143">
        <v>30</v>
      </c>
      <c r="H3" s="143">
        <f t="shared" ref="H3:H8" si="0">F3+G3</f>
        <v>470</v>
      </c>
      <c r="I3" s="138" t="e">
        <f ca="1">_xlfn.IFS(LEN(#REF!)=15,DATEDIF(TEXT("19"&amp;MID(#REF!,7,6),"0-00-00"),TODAY(),"y"),LEN(#REF!)=18,DATEDIF(TEXT(MID(#REF!,7,8),"0-00-00"),TODAY(),"y"),TRUE,"身份证错误")</f>
        <v>#REF!</v>
      </c>
      <c r="J3" s="148"/>
    </row>
    <row r="4" s="129" customFormat="1" ht="20" customHeight="1" spans="1:10">
      <c r="A4" s="140">
        <v>2</v>
      </c>
      <c r="B4" s="141" t="s">
        <v>33</v>
      </c>
      <c r="C4" s="141" t="s">
        <v>36</v>
      </c>
      <c r="D4" s="60" t="s">
        <v>35</v>
      </c>
      <c r="E4" s="142">
        <v>1</v>
      </c>
      <c r="F4" s="143">
        <v>440</v>
      </c>
      <c r="G4" s="143">
        <v>30</v>
      </c>
      <c r="H4" s="143">
        <f t="shared" si="0"/>
        <v>470</v>
      </c>
      <c r="I4" s="138" t="e">
        <f ca="1">_xlfn.IFS(LEN(#REF!)=15,DATEDIF(TEXT("19"&amp;MID(#REF!,7,6),"0-00-00"),TODAY(),"y"),LEN(#REF!)=18,DATEDIF(TEXT(MID(#REF!,7,8),"0-00-00"),TODAY(),"y"),TRUE,"身份证错误")</f>
        <v>#REF!</v>
      </c>
      <c r="J4" s="149"/>
    </row>
    <row r="5" s="129" customFormat="1" ht="20" customHeight="1" spans="1:10">
      <c r="A5" s="140">
        <v>3</v>
      </c>
      <c r="B5" s="141" t="s">
        <v>33</v>
      </c>
      <c r="C5" s="141" t="s">
        <v>37</v>
      </c>
      <c r="D5" s="60" t="s">
        <v>35</v>
      </c>
      <c r="E5" s="142">
        <v>1</v>
      </c>
      <c r="F5" s="143">
        <v>440</v>
      </c>
      <c r="G5" s="143">
        <v>30</v>
      </c>
      <c r="H5" s="143">
        <f t="shared" si="0"/>
        <v>470</v>
      </c>
      <c r="I5" s="138" t="e">
        <f ca="1">_xlfn.IFS(LEN(#REF!)=15,DATEDIF(TEXT("19"&amp;MID(#REF!,7,6),"0-00-00"),TODAY(),"y"),LEN(#REF!)=18,DATEDIF(TEXT(MID(#REF!,7,8),"0-00-00"),TODAY(),"y"),TRUE,"身份证错误")</f>
        <v>#REF!</v>
      </c>
      <c r="J5" s="148"/>
    </row>
    <row r="6" s="129" customFormat="1" ht="20" customHeight="1" spans="1:10">
      <c r="A6" s="140">
        <v>4</v>
      </c>
      <c r="B6" s="141" t="s">
        <v>33</v>
      </c>
      <c r="C6" s="141" t="s">
        <v>38</v>
      </c>
      <c r="D6" s="60" t="s">
        <v>35</v>
      </c>
      <c r="E6" s="142">
        <v>1</v>
      </c>
      <c r="F6" s="143">
        <v>440</v>
      </c>
      <c r="G6" s="143">
        <v>30</v>
      </c>
      <c r="H6" s="143">
        <f t="shared" si="0"/>
        <v>470</v>
      </c>
      <c r="I6" s="138" t="e">
        <f ca="1">_xlfn.IFS(LEN(#REF!)=15,DATEDIF(TEXT("19"&amp;MID(#REF!,7,6),"0-00-00"),TODAY(),"y"),LEN(#REF!)=18,DATEDIF(TEXT(MID(#REF!,7,8),"0-00-00"),TODAY(),"y"),TRUE,"身份证错误")</f>
        <v>#REF!</v>
      </c>
      <c r="J6" s="148"/>
    </row>
    <row r="7" s="129" customFormat="1" ht="20" customHeight="1" spans="1:10">
      <c r="A7" s="140">
        <v>5</v>
      </c>
      <c r="B7" s="141" t="s">
        <v>33</v>
      </c>
      <c r="C7" s="141" t="s">
        <v>39</v>
      </c>
      <c r="D7" s="60" t="s">
        <v>35</v>
      </c>
      <c r="E7" s="142">
        <v>1</v>
      </c>
      <c r="F7" s="143">
        <v>440</v>
      </c>
      <c r="G7" s="143">
        <v>30</v>
      </c>
      <c r="H7" s="143">
        <f t="shared" si="0"/>
        <v>470</v>
      </c>
      <c r="I7" s="138" t="e">
        <f ca="1">_xlfn.IFS(LEN(#REF!)=15,DATEDIF(TEXT("19"&amp;MID(#REF!,7,6),"0-00-00"),TODAY(),"y"),LEN(#REF!)=18,DATEDIF(TEXT(MID(#REF!,7,8),"0-00-00"),TODAY(),"y"),TRUE,"身份证错误")</f>
        <v>#REF!</v>
      </c>
      <c r="J7" s="148"/>
    </row>
    <row r="8" s="129" customFormat="1" ht="20" customHeight="1" spans="1:10">
      <c r="A8" s="140">
        <v>6</v>
      </c>
      <c r="B8" s="141" t="s">
        <v>33</v>
      </c>
      <c r="C8" s="141" t="s">
        <v>40</v>
      </c>
      <c r="D8" s="60" t="s">
        <v>35</v>
      </c>
      <c r="E8" s="142">
        <v>2</v>
      </c>
      <c r="F8" s="143">
        <v>880</v>
      </c>
      <c r="G8" s="143">
        <v>60</v>
      </c>
      <c r="H8" s="143">
        <f t="shared" si="0"/>
        <v>940</v>
      </c>
      <c r="I8" s="138" t="e">
        <f ca="1">_xlfn.IFS(LEN(#REF!)=15,DATEDIF(TEXT("19"&amp;MID(#REF!,7,6),"0-00-00"),TODAY(),"y"),LEN(#REF!)=18,DATEDIF(TEXT(MID(#REF!,7,8),"0-00-00"),TODAY(),"y"),TRUE,"身份证错误")</f>
        <v>#REF!</v>
      </c>
      <c r="J8" s="149"/>
    </row>
    <row r="9" s="129" customFormat="1" ht="20" customHeight="1" spans="1:10">
      <c r="A9" s="140"/>
      <c r="B9" s="141"/>
      <c r="C9" s="141" t="s">
        <v>41</v>
      </c>
      <c r="D9" s="60" t="s">
        <v>42</v>
      </c>
      <c r="E9" s="142"/>
      <c r="F9" s="143"/>
      <c r="G9" s="143"/>
      <c r="H9" s="143"/>
      <c r="I9" s="138" t="e">
        <f ca="1">_xlfn.IFS(LEN(#REF!)=15,DATEDIF(TEXT("19"&amp;MID(#REF!,7,6),"0-00-00"),TODAY(),"y"),LEN(#REF!)=18,DATEDIF(TEXT(MID(#REF!,7,8),"0-00-00"),TODAY(),"y"),TRUE,"身份证错误")</f>
        <v>#REF!</v>
      </c>
      <c r="J9" s="149"/>
    </row>
    <row r="10" s="129" customFormat="1" ht="20" customHeight="1" spans="1:10">
      <c r="A10" s="60">
        <v>7</v>
      </c>
      <c r="B10" s="60" t="s">
        <v>33</v>
      </c>
      <c r="C10" s="144" t="s">
        <v>43</v>
      </c>
      <c r="D10" s="80" t="s">
        <v>35</v>
      </c>
      <c r="E10" s="142">
        <v>2</v>
      </c>
      <c r="F10" s="143">
        <v>780</v>
      </c>
      <c r="G10" s="143">
        <v>60</v>
      </c>
      <c r="H10" s="143">
        <f t="shared" ref="H10:H18" si="1">F10+G10</f>
        <v>840</v>
      </c>
      <c r="I10" s="138" t="e">
        <f ca="1">_xlfn.IFS(LEN(#REF!)=15,DATEDIF(TEXT("19"&amp;MID(#REF!,7,6),"0-00-00"),TODAY(),"y"),LEN(#REF!)=18,DATEDIF(TEXT(MID(#REF!,7,8),"0-00-00"),TODAY(),"y"),TRUE,"身份证错误")</f>
        <v>#REF!</v>
      </c>
      <c r="J10" s="60"/>
    </row>
    <row r="11" s="129" customFormat="1" ht="20" customHeight="1" spans="1:10">
      <c r="A11" s="60"/>
      <c r="B11" s="60"/>
      <c r="C11" s="144" t="s">
        <v>44</v>
      </c>
      <c r="D11" s="80" t="s">
        <v>45</v>
      </c>
      <c r="E11" s="142"/>
      <c r="F11" s="145"/>
      <c r="G11" s="145"/>
      <c r="H11" s="145"/>
      <c r="I11" s="138" t="e">
        <f ca="1">_xlfn.IFS(LEN(#REF!)=15,DATEDIF(TEXT("19"&amp;MID(#REF!,7,6),"0-00-00"),TODAY(),"y"),LEN(#REF!)=18,DATEDIF(TEXT(MID(#REF!,7,8),"0-00-00"),TODAY(),"y"),TRUE,"身份证错误")</f>
        <v>#REF!</v>
      </c>
      <c r="J11" s="60"/>
    </row>
    <row r="12" s="129" customFormat="1" ht="20" customHeight="1" spans="1:11">
      <c r="A12" s="60">
        <v>8</v>
      </c>
      <c r="B12" s="141" t="s">
        <v>33</v>
      </c>
      <c r="C12" s="141" t="s">
        <v>46</v>
      </c>
      <c r="D12" s="80" t="s">
        <v>35</v>
      </c>
      <c r="E12" s="138">
        <v>3</v>
      </c>
      <c r="F12" s="139">
        <v>1320</v>
      </c>
      <c r="G12" s="139">
        <v>90</v>
      </c>
      <c r="H12" s="139">
        <f t="shared" si="1"/>
        <v>1410</v>
      </c>
      <c r="I12" s="138" t="e">
        <f ca="1">_xlfn.IFS(LEN(#REF!)=15,DATEDIF(TEXT("19"&amp;MID(#REF!,7,6),"0-00-00"),TODAY(),"y"),LEN(#REF!)=18,DATEDIF(TEXT(MID(#REF!,7,8),"0-00-00"),TODAY(),"y"),TRUE,"身份证错误")</f>
        <v>#REF!</v>
      </c>
      <c r="J12" s="80"/>
      <c r="K12" s="150"/>
    </row>
    <row r="13" s="129" customFormat="1" ht="20" customHeight="1" spans="1:11">
      <c r="A13" s="60"/>
      <c r="B13" s="141"/>
      <c r="C13" s="141" t="s">
        <v>47</v>
      </c>
      <c r="D13" s="80" t="s">
        <v>48</v>
      </c>
      <c r="E13" s="138"/>
      <c r="F13" s="139"/>
      <c r="G13" s="139"/>
      <c r="H13" s="139"/>
      <c r="I13" s="138" t="e">
        <f ca="1">_xlfn.IFS(LEN(#REF!)=15,DATEDIF(TEXT("19"&amp;MID(#REF!,7,6),"0-00-00"),TODAY(),"y"),LEN(#REF!)=18,DATEDIF(TEXT(MID(#REF!,7,8),"0-00-00"),TODAY(),"y"),TRUE,"身份证错误")</f>
        <v>#REF!</v>
      </c>
      <c r="J13" s="80"/>
      <c r="K13" s="150"/>
    </row>
    <row r="14" s="129" customFormat="1" ht="20" customHeight="1" spans="1:11">
      <c r="A14" s="60"/>
      <c r="B14" s="141"/>
      <c r="C14" s="141" t="s">
        <v>49</v>
      </c>
      <c r="D14" s="80" t="s">
        <v>50</v>
      </c>
      <c r="E14" s="138"/>
      <c r="F14" s="139"/>
      <c r="G14" s="139"/>
      <c r="H14" s="139"/>
      <c r="I14" s="138" t="e">
        <f ca="1">_xlfn.IFS(LEN(#REF!)=15,DATEDIF(TEXT("19"&amp;MID(#REF!,7,6),"0-00-00"),TODAY(),"y"),LEN(#REF!)=18,DATEDIF(TEXT(MID(#REF!,7,8),"0-00-00"),TODAY(),"y"),TRUE,"身份证错误")</f>
        <v>#REF!</v>
      </c>
      <c r="J14" s="80"/>
      <c r="K14" s="150"/>
    </row>
    <row r="15" s="129" customFormat="1" ht="20" customHeight="1" spans="1:10">
      <c r="A15" s="140">
        <v>9</v>
      </c>
      <c r="B15" s="144" t="s">
        <v>51</v>
      </c>
      <c r="C15" s="144" t="s">
        <v>52</v>
      </c>
      <c r="D15" s="60" t="s">
        <v>35</v>
      </c>
      <c r="E15" s="142">
        <v>1</v>
      </c>
      <c r="F15" s="143">
        <v>440</v>
      </c>
      <c r="G15" s="143">
        <v>30</v>
      </c>
      <c r="H15" s="143">
        <f t="shared" si="1"/>
        <v>470</v>
      </c>
      <c r="I15" s="138" t="e">
        <f ca="1">_xlfn.IFS(LEN(#REF!)=15,DATEDIF(TEXT("19"&amp;MID(#REF!,7,6),"0-00-00"),TODAY(),"y"),LEN(#REF!)=18,DATEDIF(TEXT(MID(#REF!,7,8),"0-00-00"),TODAY(),"y"),TRUE,"身份证错误")</f>
        <v>#REF!</v>
      </c>
      <c r="J15" s="149"/>
    </row>
    <row r="16" s="129" customFormat="1" ht="20" customHeight="1" spans="1:10">
      <c r="A16" s="140">
        <v>10</v>
      </c>
      <c r="B16" s="144" t="s">
        <v>51</v>
      </c>
      <c r="C16" s="144" t="s">
        <v>53</v>
      </c>
      <c r="D16" s="60" t="s">
        <v>35</v>
      </c>
      <c r="E16" s="142">
        <v>1</v>
      </c>
      <c r="F16" s="143">
        <v>440</v>
      </c>
      <c r="G16" s="143">
        <v>30</v>
      </c>
      <c r="H16" s="143">
        <f t="shared" si="1"/>
        <v>470</v>
      </c>
      <c r="I16" s="138" t="e">
        <f ca="1">_xlfn.IFS(LEN(#REF!)=15,DATEDIF(TEXT("19"&amp;MID(#REF!,7,6),"0-00-00"),TODAY(),"y"),LEN(#REF!)=18,DATEDIF(TEXT(MID(#REF!,7,8),"0-00-00"),TODAY(),"y"),TRUE,"身份证错误")</f>
        <v>#REF!</v>
      </c>
      <c r="J16" s="149"/>
    </row>
    <row r="17" s="129" customFormat="1" ht="20" customHeight="1" spans="1:10">
      <c r="A17" s="140">
        <v>11</v>
      </c>
      <c r="B17" s="144" t="s">
        <v>51</v>
      </c>
      <c r="C17" s="141" t="s">
        <v>54</v>
      </c>
      <c r="D17" s="60" t="s">
        <v>35</v>
      </c>
      <c r="E17" s="142">
        <v>1</v>
      </c>
      <c r="F17" s="143">
        <v>440</v>
      </c>
      <c r="G17" s="143">
        <v>30</v>
      </c>
      <c r="H17" s="143">
        <f t="shared" si="1"/>
        <v>470</v>
      </c>
      <c r="I17" s="138" t="e">
        <f ca="1">_xlfn.IFS(LEN(#REF!)=15,DATEDIF(TEXT("19"&amp;MID(#REF!,7,6),"0-00-00"),TODAY(),"y"),LEN(#REF!)=18,DATEDIF(TEXT(MID(#REF!,7,8),"0-00-00"),TODAY(),"y"),TRUE,"身份证错误")</f>
        <v>#REF!</v>
      </c>
      <c r="J17" s="149"/>
    </row>
    <row r="18" s="129" customFormat="1" ht="20" customHeight="1" spans="1:10">
      <c r="A18" s="140">
        <v>12</v>
      </c>
      <c r="B18" s="144" t="s">
        <v>51</v>
      </c>
      <c r="C18" s="141" t="s">
        <v>55</v>
      </c>
      <c r="D18" s="144" t="s">
        <v>35</v>
      </c>
      <c r="E18" s="142">
        <v>2</v>
      </c>
      <c r="F18" s="143">
        <v>880</v>
      </c>
      <c r="G18" s="143">
        <v>60</v>
      </c>
      <c r="H18" s="143">
        <f t="shared" si="1"/>
        <v>940</v>
      </c>
      <c r="I18" s="138" t="e">
        <f ca="1">_xlfn.IFS(LEN(#REF!)=15,DATEDIF(TEXT("19"&amp;MID(#REF!,7,6),"0-00-00"),TODAY(),"y"),LEN(#REF!)=18,DATEDIF(TEXT(MID(#REF!,7,8),"0-00-00"),TODAY(),"y"),TRUE,"身份证错误")</f>
        <v>#REF!</v>
      </c>
      <c r="J18" s="149"/>
    </row>
    <row r="19" s="129" customFormat="1" ht="20" customHeight="1" spans="1:10">
      <c r="A19" s="140"/>
      <c r="B19" s="144"/>
      <c r="C19" s="144" t="s">
        <v>56</v>
      </c>
      <c r="D19" s="144" t="s">
        <v>57</v>
      </c>
      <c r="E19" s="142"/>
      <c r="F19" s="138"/>
      <c r="G19" s="138"/>
      <c r="H19" s="138"/>
      <c r="I19" s="138" t="e">
        <f ca="1">_xlfn.IFS(LEN(#REF!)=15,DATEDIF(TEXT("19"&amp;MID(#REF!,7,6),"0-00-00"),TODAY(),"y"),LEN(#REF!)=18,DATEDIF(TEXT(MID(#REF!,7,8),"0-00-00"),TODAY(),"y"),TRUE,"身份证错误")</f>
        <v>#REF!</v>
      </c>
      <c r="J19" s="149"/>
    </row>
    <row r="20" s="129" customFormat="1" ht="20" customHeight="1" spans="1:10">
      <c r="A20" s="140">
        <v>13</v>
      </c>
      <c r="B20" s="144" t="s">
        <v>51</v>
      </c>
      <c r="C20" s="141" t="s">
        <v>58</v>
      </c>
      <c r="D20" s="60" t="s">
        <v>35</v>
      </c>
      <c r="E20" s="142">
        <v>1</v>
      </c>
      <c r="F20" s="143">
        <v>440</v>
      </c>
      <c r="G20" s="143">
        <v>30</v>
      </c>
      <c r="H20" s="143">
        <f t="shared" ref="H20:H27" si="2">F20+G20</f>
        <v>470</v>
      </c>
      <c r="I20" s="138" t="e">
        <f ca="1">_xlfn.IFS(LEN(#REF!)=15,DATEDIF(TEXT("19"&amp;MID(#REF!,7,6),"0-00-00"),TODAY(),"y"),LEN(#REF!)=18,DATEDIF(TEXT(MID(#REF!,7,8),"0-00-00"),TODAY(),"y"),TRUE,"身份证错误")</f>
        <v>#REF!</v>
      </c>
      <c r="J20" s="149"/>
    </row>
    <row r="21" s="129" customFormat="1" ht="20" customHeight="1" spans="1:10">
      <c r="A21" s="140">
        <v>14</v>
      </c>
      <c r="B21" s="144" t="s">
        <v>51</v>
      </c>
      <c r="C21" s="141" t="s">
        <v>59</v>
      </c>
      <c r="D21" s="60" t="s">
        <v>35</v>
      </c>
      <c r="E21" s="142">
        <v>1</v>
      </c>
      <c r="F21" s="143">
        <v>440</v>
      </c>
      <c r="G21" s="143">
        <v>30</v>
      </c>
      <c r="H21" s="143">
        <f t="shared" si="2"/>
        <v>470</v>
      </c>
      <c r="I21" s="138" t="e">
        <f ca="1">_xlfn.IFS(LEN(#REF!)=15,DATEDIF(TEXT("19"&amp;MID(#REF!,7,6),"0-00-00"),TODAY(),"y"),LEN(#REF!)=18,DATEDIF(TEXT(MID(#REF!,7,8),"0-00-00"),TODAY(),"y"),TRUE,"身份证错误")</f>
        <v>#REF!</v>
      </c>
      <c r="J21" s="149"/>
    </row>
    <row r="22" s="129" customFormat="1" ht="20" customHeight="1" spans="1:10">
      <c r="A22" s="140">
        <v>15</v>
      </c>
      <c r="B22" s="144" t="s">
        <v>51</v>
      </c>
      <c r="C22" s="141" t="s">
        <v>60</v>
      </c>
      <c r="D22" s="144" t="s">
        <v>35</v>
      </c>
      <c r="E22" s="142">
        <v>1</v>
      </c>
      <c r="F22" s="143">
        <v>440</v>
      </c>
      <c r="G22" s="143">
        <v>30</v>
      </c>
      <c r="H22" s="143">
        <f t="shared" si="2"/>
        <v>470</v>
      </c>
      <c r="I22" s="138" t="e">
        <f ca="1">_xlfn.IFS(LEN(#REF!)=15,DATEDIF(TEXT("19"&amp;MID(#REF!,7,6),"0-00-00"),TODAY(),"y"),LEN(#REF!)=18,DATEDIF(TEXT(MID(#REF!,7,8),"0-00-00"),TODAY(),"y"),TRUE,"身份证错误")</f>
        <v>#REF!</v>
      </c>
      <c r="J22" s="149"/>
    </row>
    <row r="23" s="129" customFormat="1" ht="20" customHeight="1" spans="1:10">
      <c r="A23" s="140">
        <v>16</v>
      </c>
      <c r="B23" s="144" t="s">
        <v>51</v>
      </c>
      <c r="C23" s="141" t="s">
        <v>61</v>
      </c>
      <c r="D23" s="60" t="s">
        <v>35</v>
      </c>
      <c r="E23" s="142">
        <v>1</v>
      </c>
      <c r="F23" s="143">
        <v>440</v>
      </c>
      <c r="G23" s="143">
        <v>30</v>
      </c>
      <c r="H23" s="143">
        <f t="shared" si="2"/>
        <v>470</v>
      </c>
      <c r="I23" s="138" t="e">
        <f ca="1">_xlfn.IFS(LEN(#REF!)=15,DATEDIF(TEXT("19"&amp;MID(#REF!,7,6),"0-00-00"),TODAY(),"y"),LEN(#REF!)=18,DATEDIF(TEXT(MID(#REF!,7,8),"0-00-00"),TODAY(),"y"),TRUE,"身份证错误")</f>
        <v>#REF!</v>
      </c>
      <c r="J23" s="149"/>
    </row>
    <row r="24" s="129" customFormat="1" ht="20" customHeight="1" spans="1:10">
      <c r="A24" s="140">
        <v>17</v>
      </c>
      <c r="B24" s="144" t="s">
        <v>51</v>
      </c>
      <c r="C24" s="141" t="s">
        <v>62</v>
      </c>
      <c r="D24" s="60" t="s">
        <v>35</v>
      </c>
      <c r="E24" s="142">
        <v>1</v>
      </c>
      <c r="F24" s="143">
        <v>440</v>
      </c>
      <c r="G24" s="143">
        <v>30</v>
      </c>
      <c r="H24" s="143">
        <f t="shared" si="2"/>
        <v>470</v>
      </c>
      <c r="I24" s="138" t="e">
        <f ca="1">_xlfn.IFS(LEN(#REF!)=15,DATEDIF(TEXT("19"&amp;MID(#REF!,7,6),"0-00-00"),TODAY(),"y"),LEN(#REF!)=18,DATEDIF(TEXT(MID(#REF!,7,8),"0-00-00"),TODAY(),"y"),TRUE,"身份证错误")</f>
        <v>#REF!</v>
      </c>
      <c r="J24" s="149"/>
    </row>
    <row r="25" s="129" customFormat="1" ht="20" customHeight="1" spans="1:10">
      <c r="A25" s="140">
        <v>18</v>
      </c>
      <c r="B25" s="144" t="s">
        <v>51</v>
      </c>
      <c r="C25" s="144" t="s">
        <v>63</v>
      </c>
      <c r="D25" s="60" t="s">
        <v>35</v>
      </c>
      <c r="E25" s="142">
        <v>1</v>
      </c>
      <c r="F25" s="143">
        <v>440</v>
      </c>
      <c r="G25" s="143">
        <v>30</v>
      </c>
      <c r="H25" s="143">
        <f t="shared" si="2"/>
        <v>470</v>
      </c>
      <c r="I25" s="138" t="e">
        <f ca="1">_xlfn.IFS(LEN(#REF!)=15,DATEDIF(TEXT("19"&amp;MID(#REF!,7,6),"0-00-00"),TODAY(),"y"),LEN(#REF!)=18,DATEDIF(TEXT(MID(#REF!,7,8),"0-00-00"),TODAY(),"y"),TRUE,"身份证错误")</f>
        <v>#REF!</v>
      </c>
      <c r="J25" s="151"/>
    </row>
    <row r="26" s="129" customFormat="1" ht="20" customHeight="1" spans="1:10">
      <c r="A26" s="140">
        <v>19</v>
      </c>
      <c r="B26" s="144" t="s">
        <v>51</v>
      </c>
      <c r="C26" s="144" t="s">
        <v>64</v>
      </c>
      <c r="D26" s="60" t="s">
        <v>35</v>
      </c>
      <c r="E26" s="142">
        <v>1</v>
      </c>
      <c r="F26" s="143">
        <v>440</v>
      </c>
      <c r="G26" s="143">
        <v>30</v>
      </c>
      <c r="H26" s="143">
        <f t="shared" si="2"/>
        <v>470</v>
      </c>
      <c r="I26" s="138" t="e">
        <f ca="1">_xlfn.IFS(LEN(#REF!)=15,DATEDIF(TEXT("19"&amp;MID(#REF!,7,6),"0-00-00"),TODAY(),"y"),LEN(#REF!)=18,DATEDIF(TEXT(MID(#REF!,7,8),"0-00-00"),TODAY(),"y"),TRUE,"身份证错误")</f>
        <v>#REF!</v>
      </c>
      <c r="J26" s="149"/>
    </row>
    <row r="27" s="129" customFormat="1" ht="20" customHeight="1" spans="1:10">
      <c r="A27" s="140">
        <v>20</v>
      </c>
      <c r="B27" s="144" t="s">
        <v>51</v>
      </c>
      <c r="C27" s="141" t="s">
        <v>65</v>
      </c>
      <c r="D27" s="144" t="s">
        <v>35</v>
      </c>
      <c r="E27" s="142">
        <v>2</v>
      </c>
      <c r="F27" s="142">
        <v>580</v>
      </c>
      <c r="G27" s="142">
        <v>60</v>
      </c>
      <c r="H27" s="142">
        <f t="shared" si="2"/>
        <v>640</v>
      </c>
      <c r="I27" s="138" t="e">
        <f ca="1">_xlfn.IFS(LEN(#REF!)=15,DATEDIF(TEXT("19"&amp;MID(#REF!,7,6),"0-00-00"),TODAY(),"y"),LEN(#REF!)=18,DATEDIF(TEXT(MID(#REF!,7,8),"0-00-00"),TODAY(),"y"),TRUE,"身份证错误")</f>
        <v>#REF!</v>
      </c>
      <c r="J27" s="149"/>
    </row>
    <row r="28" s="129" customFormat="1" ht="20" customHeight="1" spans="1:10">
      <c r="A28" s="140"/>
      <c r="B28" s="144"/>
      <c r="C28" s="141" t="s">
        <v>66</v>
      </c>
      <c r="D28" s="144" t="s">
        <v>57</v>
      </c>
      <c r="E28" s="142"/>
      <c r="F28" s="142"/>
      <c r="G28" s="142"/>
      <c r="H28" s="142"/>
      <c r="I28" s="138" t="e">
        <f ca="1">_xlfn.IFS(LEN(#REF!)=15,DATEDIF(TEXT("19"&amp;MID(#REF!,7,6),"0-00-00"),TODAY(),"y"),LEN(#REF!)=18,DATEDIF(TEXT(MID(#REF!,7,8),"0-00-00"),TODAY(),"y"),TRUE,"身份证错误")</f>
        <v>#REF!</v>
      </c>
      <c r="J28" s="149"/>
    </row>
    <row r="29" s="129" customFormat="1" ht="20" customHeight="1" spans="1:10">
      <c r="A29" s="140">
        <v>21</v>
      </c>
      <c r="B29" s="144" t="s">
        <v>51</v>
      </c>
      <c r="C29" s="141" t="s">
        <v>67</v>
      </c>
      <c r="D29" s="60" t="s">
        <v>35</v>
      </c>
      <c r="E29" s="142">
        <v>1</v>
      </c>
      <c r="F29" s="142">
        <v>290</v>
      </c>
      <c r="G29" s="142">
        <v>30</v>
      </c>
      <c r="H29" s="142">
        <f t="shared" ref="H29:H34" si="3">F29+G29</f>
        <v>320</v>
      </c>
      <c r="I29" s="138" t="e">
        <f ca="1">_xlfn.IFS(LEN(#REF!)=15,DATEDIF(TEXT("19"&amp;MID(#REF!,7,6),"0-00-00"),TODAY(),"y"),LEN(#REF!)=18,DATEDIF(TEXT(MID(#REF!,7,8),"0-00-00"),TODAY(),"y"),TRUE,"身份证错误")</f>
        <v>#REF!</v>
      </c>
      <c r="J29" s="149"/>
    </row>
    <row r="30" s="129" customFormat="1" ht="20" customHeight="1" spans="1:10">
      <c r="A30" s="140">
        <v>22</v>
      </c>
      <c r="B30" s="144" t="s">
        <v>51</v>
      </c>
      <c r="C30" s="141" t="s">
        <v>68</v>
      </c>
      <c r="D30" s="60" t="s">
        <v>35</v>
      </c>
      <c r="E30" s="142">
        <v>1</v>
      </c>
      <c r="F30" s="143">
        <v>440</v>
      </c>
      <c r="G30" s="143">
        <v>30</v>
      </c>
      <c r="H30" s="143">
        <f t="shared" si="3"/>
        <v>470</v>
      </c>
      <c r="I30" s="138" t="e">
        <f ca="1">_xlfn.IFS(LEN(#REF!)=15,DATEDIF(TEXT("19"&amp;MID(#REF!,7,6),"0-00-00"),TODAY(),"y"),LEN(#REF!)=18,DATEDIF(TEXT(MID(#REF!,7,8),"0-00-00"),TODAY(),"y"),TRUE,"身份证错误")</f>
        <v>#REF!</v>
      </c>
      <c r="J30" s="149"/>
    </row>
    <row r="31" s="129" customFormat="1" ht="20" customHeight="1" spans="1:10">
      <c r="A31" s="140">
        <v>23</v>
      </c>
      <c r="B31" s="144" t="s">
        <v>51</v>
      </c>
      <c r="C31" s="144" t="s">
        <v>69</v>
      </c>
      <c r="D31" s="60" t="s">
        <v>35</v>
      </c>
      <c r="E31" s="142">
        <v>1</v>
      </c>
      <c r="F31" s="143">
        <v>440</v>
      </c>
      <c r="G31" s="143">
        <v>30</v>
      </c>
      <c r="H31" s="143">
        <f t="shared" si="3"/>
        <v>470</v>
      </c>
      <c r="I31" s="138" t="e">
        <f ca="1">_xlfn.IFS(LEN(#REF!)=15,DATEDIF(TEXT("19"&amp;MID(#REF!,7,6),"0-00-00"),TODAY(),"y"),LEN(#REF!)=18,DATEDIF(TEXT(MID(#REF!,7,8),"0-00-00"),TODAY(),"y"),TRUE,"身份证错误")</f>
        <v>#REF!</v>
      </c>
      <c r="J31" s="149"/>
    </row>
    <row r="32" s="129" customFormat="1" ht="20" customHeight="1" spans="1:10">
      <c r="A32" s="140">
        <v>24</v>
      </c>
      <c r="B32" s="144" t="s">
        <v>51</v>
      </c>
      <c r="C32" s="144" t="s">
        <v>70</v>
      </c>
      <c r="D32" s="60" t="s">
        <v>35</v>
      </c>
      <c r="E32" s="142">
        <v>1</v>
      </c>
      <c r="F32" s="142">
        <v>390</v>
      </c>
      <c r="G32" s="142">
        <v>30</v>
      </c>
      <c r="H32" s="142">
        <f t="shared" si="3"/>
        <v>420</v>
      </c>
      <c r="I32" s="138" t="e">
        <f ca="1">_xlfn.IFS(LEN(#REF!)=15,DATEDIF(TEXT("19"&amp;MID(#REF!,7,6),"0-00-00"),TODAY(),"y"),LEN(#REF!)=18,DATEDIF(TEXT(MID(#REF!,7,8),"0-00-00"),TODAY(),"y"),TRUE,"身份证错误")</f>
        <v>#REF!</v>
      </c>
      <c r="J32" s="149"/>
    </row>
    <row r="33" s="129" customFormat="1" ht="20" customHeight="1" spans="1:10">
      <c r="A33" s="140">
        <v>25</v>
      </c>
      <c r="B33" s="144" t="s">
        <v>51</v>
      </c>
      <c r="C33" s="144" t="s">
        <v>71</v>
      </c>
      <c r="D33" s="60" t="s">
        <v>35</v>
      </c>
      <c r="E33" s="142">
        <v>1</v>
      </c>
      <c r="F33" s="143">
        <v>440</v>
      </c>
      <c r="G33" s="143">
        <v>30</v>
      </c>
      <c r="H33" s="143">
        <f t="shared" si="3"/>
        <v>470</v>
      </c>
      <c r="I33" s="138" t="e">
        <f ca="1">_xlfn.IFS(LEN(#REF!)=15,DATEDIF(TEXT("19"&amp;MID(#REF!,7,6),"0-00-00"),TODAY(),"y"),LEN(#REF!)=18,DATEDIF(TEXT(MID(#REF!,7,8),"0-00-00"),TODAY(),"y"),TRUE,"身份证错误")</f>
        <v>#REF!</v>
      </c>
      <c r="J33" s="149"/>
    </row>
    <row r="34" s="129" customFormat="1" ht="20" customHeight="1" spans="1:10">
      <c r="A34" s="140">
        <v>26</v>
      </c>
      <c r="B34" s="144" t="s">
        <v>51</v>
      </c>
      <c r="C34" s="60" t="s">
        <v>72</v>
      </c>
      <c r="D34" s="60" t="s">
        <v>35</v>
      </c>
      <c r="E34" s="142">
        <v>2</v>
      </c>
      <c r="F34" s="142">
        <v>580</v>
      </c>
      <c r="G34" s="142">
        <v>60</v>
      </c>
      <c r="H34" s="142">
        <f t="shared" si="3"/>
        <v>640</v>
      </c>
      <c r="I34" s="138" t="e">
        <f ca="1">_xlfn.IFS(LEN(#REF!)=15,DATEDIF(TEXT("19"&amp;MID(#REF!,7,6),"0-00-00"),TODAY(),"y"),LEN(#REF!)=18,DATEDIF(TEXT(MID(#REF!,7,8),"0-00-00"),TODAY(),"y"),TRUE,"身份证错误")</f>
        <v>#REF!</v>
      </c>
      <c r="J34" s="149"/>
    </row>
    <row r="35" s="129" customFormat="1" ht="20" customHeight="1" spans="1:10">
      <c r="A35" s="140"/>
      <c r="B35" s="144"/>
      <c r="C35" s="141" t="s">
        <v>73</v>
      </c>
      <c r="D35" s="60" t="s">
        <v>57</v>
      </c>
      <c r="E35" s="142"/>
      <c r="F35" s="143"/>
      <c r="G35" s="143"/>
      <c r="H35" s="142"/>
      <c r="I35" s="138" t="e">
        <f ca="1">_xlfn.IFS(LEN(#REF!)=15,DATEDIF(TEXT("19"&amp;MID(#REF!,7,6),"0-00-00"),TODAY(),"y"),LEN(#REF!)=18,DATEDIF(TEXT(MID(#REF!,7,8),"0-00-00"),TODAY(),"y"),TRUE,"身份证错误")</f>
        <v>#REF!</v>
      </c>
      <c r="J35" s="149"/>
    </row>
    <row r="36" s="129" customFormat="1" ht="20" customHeight="1" spans="1:10">
      <c r="A36" s="146">
        <v>27</v>
      </c>
      <c r="B36" s="144" t="s">
        <v>74</v>
      </c>
      <c r="C36" s="147" t="s">
        <v>75</v>
      </c>
      <c r="D36" s="60" t="s">
        <v>45</v>
      </c>
      <c r="E36" s="146">
        <v>2</v>
      </c>
      <c r="F36" s="146">
        <v>580</v>
      </c>
      <c r="G36" s="146">
        <v>60</v>
      </c>
      <c r="H36" s="142">
        <f>F36+G36</f>
        <v>640</v>
      </c>
      <c r="I36" s="138" t="e">
        <f ca="1">_xlfn.IFS(LEN(#REF!)=15,DATEDIF(TEXT("19"&amp;MID(#REF!,7,6),"0-00-00"),TODAY(),"y"),LEN(#REF!)=18,DATEDIF(TEXT(MID(#REF!,7,8),"0-00-00"),TODAY(),"y"),TRUE,"身份证错误")</f>
        <v>#REF!</v>
      </c>
      <c r="J36" s="149"/>
    </row>
    <row r="37" s="129" customFormat="1" ht="20" customHeight="1" spans="1:10">
      <c r="A37" s="146"/>
      <c r="B37" s="144"/>
      <c r="C37" s="147" t="s">
        <v>76</v>
      </c>
      <c r="D37" s="60" t="s">
        <v>42</v>
      </c>
      <c r="E37" s="146"/>
      <c r="F37" s="146"/>
      <c r="G37" s="146"/>
      <c r="H37" s="146"/>
      <c r="I37" s="138" t="e">
        <f ca="1">_xlfn.IFS(LEN(#REF!)=15,DATEDIF(TEXT("19"&amp;MID(#REF!,7,6),"0-00-00"),TODAY(),"y"),LEN(#REF!)=18,DATEDIF(TEXT(MID(#REF!,7,8),"0-00-00"),TODAY(),"y"),TRUE,"身份证错误")</f>
        <v>#REF!</v>
      </c>
      <c r="J37" s="149"/>
    </row>
    <row r="38" s="129" customFormat="1" ht="20" customHeight="1" spans="1:10">
      <c r="A38" s="146">
        <v>28</v>
      </c>
      <c r="B38" s="144" t="s">
        <v>74</v>
      </c>
      <c r="C38" s="147" t="s">
        <v>77</v>
      </c>
      <c r="D38" s="60" t="s">
        <v>35</v>
      </c>
      <c r="E38" s="146">
        <v>1</v>
      </c>
      <c r="F38" s="143">
        <v>440</v>
      </c>
      <c r="G38" s="143">
        <v>30</v>
      </c>
      <c r="H38" s="143">
        <f t="shared" ref="H38:H44" si="4">F38+G38</f>
        <v>470</v>
      </c>
      <c r="I38" s="138" t="e">
        <f ca="1">_xlfn.IFS(LEN(#REF!)=15,DATEDIF(TEXT("19"&amp;MID(#REF!,7,6),"0-00-00"),TODAY(),"y"),LEN(#REF!)=18,DATEDIF(TEXT(MID(#REF!,7,8),"0-00-00"),TODAY(),"y"),TRUE,"身份证错误")</f>
        <v>#REF!</v>
      </c>
      <c r="J38" s="149"/>
    </row>
    <row r="39" s="129" customFormat="1" ht="20" customHeight="1" spans="1:10">
      <c r="A39" s="146">
        <v>29</v>
      </c>
      <c r="B39" s="144" t="s">
        <v>74</v>
      </c>
      <c r="C39" s="147" t="s">
        <v>78</v>
      </c>
      <c r="D39" s="60" t="s">
        <v>35</v>
      </c>
      <c r="E39" s="146">
        <v>2</v>
      </c>
      <c r="F39" s="143">
        <v>880</v>
      </c>
      <c r="G39" s="143">
        <v>60</v>
      </c>
      <c r="H39" s="143">
        <f t="shared" si="4"/>
        <v>940</v>
      </c>
      <c r="I39" s="138" t="e">
        <f ca="1">_xlfn.IFS(LEN(#REF!)=15,DATEDIF(TEXT("19"&amp;MID(#REF!,7,6),"0-00-00"),TODAY(),"y"),LEN(#REF!)=18,DATEDIF(TEXT(MID(#REF!,7,8),"0-00-00"),TODAY(),"y"),TRUE,"身份证错误")</f>
        <v>#REF!</v>
      </c>
      <c r="J39" s="149"/>
    </row>
    <row r="40" s="129" customFormat="1" ht="20" customHeight="1" spans="1:10">
      <c r="A40" s="146"/>
      <c r="B40" s="144"/>
      <c r="C40" s="144" t="s">
        <v>79</v>
      </c>
      <c r="D40" s="60" t="s">
        <v>45</v>
      </c>
      <c r="E40" s="146"/>
      <c r="F40" s="146"/>
      <c r="G40" s="146"/>
      <c r="H40" s="146"/>
      <c r="I40" s="138" t="e">
        <f ca="1">_xlfn.IFS(LEN(#REF!)=15,DATEDIF(TEXT("19"&amp;MID(#REF!,7,6),"0-00-00"),TODAY(),"y"),LEN(#REF!)=18,DATEDIF(TEXT(MID(#REF!,7,8),"0-00-00"),TODAY(),"y"),TRUE,"身份证错误")</f>
        <v>#REF!</v>
      </c>
      <c r="J40" s="149"/>
    </row>
    <row r="41" s="129" customFormat="1" ht="20" customHeight="1" spans="1:10">
      <c r="A41" s="146">
        <v>30</v>
      </c>
      <c r="B41" s="144" t="s">
        <v>74</v>
      </c>
      <c r="C41" s="147" t="s">
        <v>80</v>
      </c>
      <c r="D41" s="60" t="s">
        <v>35</v>
      </c>
      <c r="E41" s="146">
        <v>1</v>
      </c>
      <c r="F41" s="143">
        <v>440</v>
      </c>
      <c r="G41" s="143">
        <v>30</v>
      </c>
      <c r="H41" s="143">
        <f t="shared" si="4"/>
        <v>470</v>
      </c>
      <c r="I41" s="138" t="e">
        <f ca="1">_xlfn.IFS(LEN(#REF!)=15,DATEDIF(TEXT("19"&amp;MID(#REF!,7,6),"0-00-00"),TODAY(),"y"),LEN(#REF!)=18,DATEDIF(TEXT(MID(#REF!,7,8),"0-00-00"),TODAY(),"y"),TRUE,"身份证错误")</f>
        <v>#REF!</v>
      </c>
      <c r="J41" s="149"/>
    </row>
    <row r="42" s="129" customFormat="1" ht="20" customHeight="1" spans="1:10">
      <c r="A42" s="146">
        <v>31</v>
      </c>
      <c r="B42" s="144" t="s">
        <v>74</v>
      </c>
      <c r="C42" s="147" t="s">
        <v>81</v>
      </c>
      <c r="D42" s="60" t="s">
        <v>35</v>
      </c>
      <c r="E42" s="146">
        <v>1</v>
      </c>
      <c r="F42" s="143">
        <v>440</v>
      </c>
      <c r="G42" s="143">
        <v>30</v>
      </c>
      <c r="H42" s="143">
        <f t="shared" si="4"/>
        <v>470</v>
      </c>
      <c r="I42" s="138" t="e">
        <f ca="1">_xlfn.IFS(LEN(#REF!)=15,DATEDIF(TEXT("19"&amp;MID(#REF!,7,6),"0-00-00"),TODAY(),"y"),LEN(#REF!)=18,DATEDIF(TEXT(MID(#REF!,7,8),"0-00-00"),TODAY(),"y"),TRUE,"身份证错误")</f>
        <v>#REF!</v>
      </c>
      <c r="J42" s="149"/>
    </row>
    <row r="43" s="129" customFormat="1" ht="20" customHeight="1" spans="1:10">
      <c r="A43" s="146">
        <v>32</v>
      </c>
      <c r="B43" s="144" t="s">
        <v>74</v>
      </c>
      <c r="C43" s="141" t="s">
        <v>82</v>
      </c>
      <c r="D43" s="60" t="s">
        <v>35</v>
      </c>
      <c r="E43" s="138">
        <v>1</v>
      </c>
      <c r="F43" s="143">
        <v>440</v>
      </c>
      <c r="G43" s="143">
        <v>30</v>
      </c>
      <c r="H43" s="143">
        <f t="shared" si="4"/>
        <v>470</v>
      </c>
      <c r="I43" s="138" t="e">
        <f ca="1">_xlfn.IFS(LEN(#REF!)=15,DATEDIF(TEXT("19"&amp;MID(#REF!,7,6),"0-00-00"),TODAY(),"y"),LEN(#REF!)=18,DATEDIF(TEXT(MID(#REF!,7,8),"0-00-00"),TODAY(),"y"),TRUE,"身份证错误")</f>
        <v>#REF!</v>
      </c>
      <c r="J43" s="149"/>
    </row>
    <row r="44" s="129" customFormat="1" ht="20" customHeight="1" spans="1:10">
      <c r="A44" s="146">
        <v>33</v>
      </c>
      <c r="B44" s="144" t="s">
        <v>74</v>
      </c>
      <c r="C44" s="141" t="s">
        <v>83</v>
      </c>
      <c r="D44" s="60" t="s">
        <v>35</v>
      </c>
      <c r="E44" s="138">
        <v>2</v>
      </c>
      <c r="F44" s="143">
        <v>880</v>
      </c>
      <c r="G44" s="143">
        <v>60</v>
      </c>
      <c r="H44" s="143">
        <f t="shared" si="4"/>
        <v>940</v>
      </c>
      <c r="I44" s="138" t="e">
        <f ca="1">_xlfn.IFS(LEN(#REF!)=15,DATEDIF(TEXT("19"&amp;MID(#REF!,7,6),"0-00-00"),TODAY(),"y"),LEN(#REF!)=18,DATEDIF(TEXT(MID(#REF!,7,8),"0-00-00"),TODAY(),"y"),TRUE,"身份证错误")</f>
        <v>#REF!</v>
      </c>
      <c r="J44" s="60" t="s">
        <v>84</v>
      </c>
    </row>
    <row r="45" s="129" customFormat="1" ht="20" customHeight="1" spans="1:10">
      <c r="A45" s="138"/>
      <c r="B45" s="144"/>
      <c r="C45" s="141" t="s">
        <v>85</v>
      </c>
      <c r="D45" s="60" t="s">
        <v>42</v>
      </c>
      <c r="E45" s="138"/>
      <c r="F45" s="138"/>
      <c r="G45" s="138"/>
      <c r="H45" s="138"/>
      <c r="I45" s="138" t="e">
        <f ca="1">_xlfn.IFS(LEN(#REF!)=15,DATEDIF(TEXT("19"&amp;MID(#REF!,7,6),"0-00-00"),TODAY(),"y"),LEN(#REF!)=18,DATEDIF(TEXT(MID(#REF!,7,8),"0-00-00"),TODAY(),"y"),TRUE,"身份证错误")</f>
        <v>#REF!</v>
      </c>
      <c r="J45" s="149"/>
    </row>
    <row r="46" s="129" customFormat="1" ht="20" customHeight="1" spans="1:10">
      <c r="A46" s="138">
        <v>34</v>
      </c>
      <c r="B46" s="144" t="s">
        <v>74</v>
      </c>
      <c r="C46" s="141" t="s">
        <v>86</v>
      </c>
      <c r="D46" s="60" t="s">
        <v>35</v>
      </c>
      <c r="E46" s="138">
        <v>1</v>
      </c>
      <c r="F46" s="143">
        <v>440</v>
      </c>
      <c r="G46" s="143">
        <v>30</v>
      </c>
      <c r="H46" s="143">
        <f t="shared" ref="H46:H72" si="5">F46+G46</f>
        <v>470</v>
      </c>
      <c r="I46" s="138" t="e">
        <f ca="1">_xlfn.IFS(LEN(#REF!)=15,DATEDIF(TEXT("19"&amp;MID(#REF!,7,6),"0-00-00"),TODAY(),"y"),LEN(#REF!)=18,DATEDIF(TEXT(MID(#REF!,7,8),"0-00-00"),TODAY(),"y"),TRUE,"身份证错误")</f>
        <v>#REF!</v>
      </c>
      <c r="J46" s="149"/>
    </row>
    <row r="47" s="129" customFormat="1" ht="20" customHeight="1" spans="1:10">
      <c r="A47" s="138">
        <v>35</v>
      </c>
      <c r="B47" s="144" t="s">
        <v>74</v>
      </c>
      <c r="C47" s="141" t="s">
        <v>87</v>
      </c>
      <c r="D47" s="60" t="s">
        <v>35</v>
      </c>
      <c r="E47" s="138">
        <v>2</v>
      </c>
      <c r="F47" s="143">
        <v>880</v>
      </c>
      <c r="G47" s="143">
        <v>60</v>
      </c>
      <c r="H47" s="143">
        <f t="shared" si="5"/>
        <v>940</v>
      </c>
      <c r="I47" s="138" t="e">
        <f ca="1">_xlfn.IFS(LEN(#REF!)=15,DATEDIF(TEXT("19"&amp;MID(#REF!,7,6),"0-00-00"),TODAY(),"y"),LEN(#REF!)=18,DATEDIF(TEXT(MID(#REF!,7,8),"0-00-00"),TODAY(),"y"),TRUE,"身份证错误")</f>
        <v>#REF!</v>
      </c>
      <c r="J47" s="149"/>
    </row>
    <row r="48" s="129" customFormat="1" ht="20" customHeight="1" spans="1:10">
      <c r="A48" s="138"/>
      <c r="B48" s="144"/>
      <c r="C48" s="141" t="s">
        <v>88</v>
      </c>
      <c r="D48" s="60" t="s">
        <v>89</v>
      </c>
      <c r="E48" s="138"/>
      <c r="F48" s="138"/>
      <c r="G48" s="138"/>
      <c r="H48" s="138"/>
      <c r="I48" s="138" t="e">
        <f ca="1">_xlfn.IFS(LEN(#REF!)=15,DATEDIF(TEXT("19"&amp;MID(#REF!,7,6),"0-00-00"),TODAY(),"y"),LEN(#REF!)=18,DATEDIF(TEXT(MID(#REF!,7,8),"0-00-00"),TODAY(),"y"),TRUE,"身份证错误")</f>
        <v>#REF!</v>
      </c>
      <c r="J48" s="149"/>
    </row>
    <row r="49" s="129" customFormat="1" ht="20" customHeight="1" spans="1:10">
      <c r="A49" s="138">
        <v>36</v>
      </c>
      <c r="B49" s="144" t="s">
        <v>74</v>
      </c>
      <c r="C49" s="141" t="s">
        <v>90</v>
      </c>
      <c r="D49" s="60" t="s">
        <v>35</v>
      </c>
      <c r="E49" s="138">
        <v>1</v>
      </c>
      <c r="F49" s="142">
        <v>390</v>
      </c>
      <c r="G49" s="142">
        <v>30</v>
      </c>
      <c r="H49" s="142">
        <f t="shared" si="5"/>
        <v>420</v>
      </c>
      <c r="I49" s="138" t="e">
        <f ca="1">_xlfn.IFS(LEN(#REF!)=15,DATEDIF(TEXT("19"&amp;MID(#REF!,7,6),"0-00-00"),TODAY(),"y"),LEN(#REF!)=18,DATEDIF(TEXT(MID(#REF!,7,8),"0-00-00"),TODAY(),"y"),TRUE,"身份证错误")</f>
        <v>#REF!</v>
      </c>
      <c r="J49" s="149"/>
    </row>
    <row r="50" s="129" customFormat="1" ht="20" customHeight="1" spans="1:10">
      <c r="A50" s="138">
        <v>37</v>
      </c>
      <c r="B50" s="144" t="s">
        <v>74</v>
      </c>
      <c r="C50" s="60" t="s">
        <v>91</v>
      </c>
      <c r="D50" s="60" t="s">
        <v>35</v>
      </c>
      <c r="E50" s="142">
        <v>1</v>
      </c>
      <c r="F50" s="143">
        <v>440</v>
      </c>
      <c r="G50" s="143">
        <v>30</v>
      </c>
      <c r="H50" s="143">
        <f t="shared" si="5"/>
        <v>470</v>
      </c>
      <c r="I50" s="138" t="e">
        <f ca="1">_xlfn.IFS(LEN(#REF!)=15,DATEDIF(TEXT("19"&amp;MID(#REF!,7,6),"0-00-00"),TODAY(),"y"),LEN(#REF!)=18,DATEDIF(TEXT(MID(#REF!,7,8),"0-00-00"),TODAY(),"y"),TRUE,"身份证错误")</f>
        <v>#REF!</v>
      </c>
      <c r="J50" s="149"/>
    </row>
    <row r="51" s="129" customFormat="1" ht="20" customHeight="1" spans="1:10">
      <c r="A51" s="138">
        <v>38</v>
      </c>
      <c r="B51" s="144" t="s">
        <v>74</v>
      </c>
      <c r="C51" s="60" t="s">
        <v>92</v>
      </c>
      <c r="D51" s="60" t="s">
        <v>35</v>
      </c>
      <c r="E51" s="142">
        <v>1</v>
      </c>
      <c r="F51" s="143">
        <v>440</v>
      </c>
      <c r="G51" s="143">
        <v>30</v>
      </c>
      <c r="H51" s="143">
        <f t="shared" si="5"/>
        <v>470</v>
      </c>
      <c r="I51" s="138" t="e">
        <f ca="1">_xlfn.IFS(LEN(#REF!)=15,DATEDIF(TEXT("19"&amp;MID(#REF!,7,6),"0-00-00"),TODAY(),"y"),LEN(#REF!)=18,DATEDIF(TEXT(MID(#REF!,7,8),"0-00-00"),TODAY(),"y"),TRUE,"身份证错误")</f>
        <v>#REF!</v>
      </c>
      <c r="J51" s="149"/>
    </row>
    <row r="52" s="129" customFormat="1" ht="20" customHeight="1" spans="1:10">
      <c r="A52" s="138">
        <v>39</v>
      </c>
      <c r="B52" s="144" t="s">
        <v>74</v>
      </c>
      <c r="C52" s="141" t="s">
        <v>93</v>
      </c>
      <c r="D52" s="60" t="s">
        <v>35</v>
      </c>
      <c r="E52" s="138">
        <v>1</v>
      </c>
      <c r="F52" s="143">
        <v>440</v>
      </c>
      <c r="G52" s="143">
        <v>30</v>
      </c>
      <c r="H52" s="143">
        <f t="shared" si="5"/>
        <v>470</v>
      </c>
      <c r="I52" s="138" t="e">
        <f ca="1">_xlfn.IFS(LEN(#REF!)=15,DATEDIF(TEXT("19"&amp;MID(#REF!,7,6),"0-00-00"),TODAY(),"y"),LEN(#REF!)=18,DATEDIF(TEXT(MID(#REF!,7,8),"0-00-00"),TODAY(),"y"),TRUE,"身份证错误")</f>
        <v>#REF!</v>
      </c>
      <c r="J52" s="149"/>
    </row>
    <row r="53" s="129" customFormat="1" ht="20" customHeight="1" spans="1:10">
      <c r="A53" s="138">
        <v>40</v>
      </c>
      <c r="B53" s="144" t="s">
        <v>74</v>
      </c>
      <c r="C53" s="141" t="s">
        <v>94</v>
      </c>
      <c r="D53" s="60" t="s">
        <v>35</v>
      </c>
      <c r="E53" s="138">
        <v>1</v>
      </c>
      <c r="F53" s="143">
        <v>440</v>
      </c>
      <c r="G53" s="143">
        <v>30</v>
      </c>
      <c r="H53" s="143">
        <f t="shared" si="5"/>
        <v>470</v>
      </c>
      <c r="I53" s="138" t="e">
        <f ca="1">_xlfn.IFS(LEN(#REF!)=15,DATEDIF(TEXT("19"&amp;MID(#REF!,7,6),"0-00-00"),TODAY(),"y"),LEN(#REF!)=18,DATEDIF(TEXT(MID(#REF!,7,8),"0-00-00"),TODAY(),"y"),TRUE,"身份证错误")</f>
        <v>#REF!</v>
      </c>
      <c r="J53" s="149"/>
    </row>
    <row r="54" s="129" customFormat="1" ht="20" customHeight="1" spans="1:10">
      <c r="A54" s="138">
        <v>41</v>
      </c>
      <c r="B54" s="144" t="s">
        <v>74</v>
      </c>
      <c r="C54" s="141" t="s">
        <v>95</v>
      </c>
      <c r="D54" s="60" t="s">
        <v>35</v>
      </c>
      <c r="E54" s="138">
        <v>1</v>
      </c>
      <c r="F54" s="143">
        <v>440</v>
      </c>
      <c r="G54" s="143">
        <v>30</v>
      </c>
      <c r="H54" s="143">
        <f t="shared" si="5"/>
        <v>470</v>
      </c>
      <c r="I54" s="138" t="e">
        <f ca="1">_xlfn.IFS(LEN(#REF!)=15,DATEDIF(TEXT("19"&amp;MID(#REF!,7,6),"0-00-00"),TODAY(),"y"),LEN(#REF!)=18,DATEDIF(TEXT(MID(#REF!,7,8),"0-00-00"),TODAY(),"y"),TRUE,"身份证错误")</f>
        <v>#REF!</v>
      </c>
      <c r="J54" s="149"/>
    </row>
    <row r="55" s="129" customFormat="1" ht="20" customHeight="1" spans="1:10">
      <c r="A55" s="138">
        <v>42</v>
      </c>
      <c r="B55" s="144" t="s">
        <v>74</v>
      </c>
      <c r="C55" s="141" t="s">
        <v>96</v>
      </c>
      <c r="D55" s="60" t="s">
        <v>35</v>
      </c>
      <c r="E55" s="138">
        <v>1</v>
      </c>
      <c r="F55" s="143">
        <v>440</v>
      </c>
      <c r="G55" s="143">
        <v>30</v>
      </c>
      <c r="H55" s="143">
        <f t="shared" si="5"/>
        <v>470</v>
      </c>
      <c r="I55" s="138" t="e">
        <f ca="1">_xlfn.IFS(LEN(#REF!)=15,DATEDIF(TEXT("19"&amp;MID(#REF!,7,6),"0-00-00"),TODAY(),"y"),LEN(#REF!)=18,DATEDIF(TEXT(MID(#REF!,7,8),"0-00-00"),TODAY(),"y"),TRUE,"身份证错误")</f>
        <v>#REF!</v>
      </c>
      <c r="J55" s="60" t="s">
        <v>97</v>
      </c>
    </row>
    <row r="56" s="129" customFormat="1" ht="20" customHeight="1" spans="1:10">
      <c r="A56" s="138">
        <v>43</v>
      </c>
      <c r="B56" s="144" t="s">
        <v>74</v>
      </c>
      <c r="C56" s="141" t="s">
        <v>98</v>
      </c>
      <c r="D56" s="60" t="s">
        <v>35</v>
      </c>
      <c r="E56" s="138">
        <v>1</v>
      </c>
      <c r="F56" s="143">
        <v>440</v>
      </c>
      <c r="G56" s="143">
        <v>30</v>
      </c>
      <c r="H56" s="143">
        <f t="shared" si="5"/>
        <v>470</v>
      </c>
      <c r="I56" s="138" t="e">
        <f ca="1">_xlfn.IFS(LEN(#REF!)=15,DATEDIF(TEXT("19"&amp;MID(#REF!,7,6),"0-00-00"),TODAY(),"y"),LEN(#REF!)=18,DATEDIF(TEXT(MID(#REF!,7,8),"0-00-00"),TODAY(),"y"),TRUE,"身份证错误")</f>
        <v>#REF!</v>
      </c>
      <c r="J56" s="149"/>
    </row>
    <row r="57" s="129" customFormat="1" ht="20" customHeight="1" spans="1:10">
      <c r="A57" s="138">
        <v>44</v>
      </c>
      <c r="B57" s="138" t="s">
        <v>74</v>
      </c>
      <c r="C57" s="138" t="s">
        <v>99</v>
      </c>
      <c r="D57" s="60" t="s">
        <v>35</v>
      </c>
      <c r="E57" s="138">
        <v>1</v>
      </c>
      <c r="F57" s="143">
        <v>440</v>
      </c>
      <c r="G57" s="143">
        <v>30</v>
      </c>
      <c r="H57" s="143">
        <f t="shared" si="5"/>
        <v>470</v>
      </c>
      <c r="I57" s="138" t="e">
        <f ca="1">_xlfn.IFS(LEN(#REF!)=15,DATEDIF(TEXT("19"&amp;MID(#REF!,7,6),"0-00-00"),TODAY(),"y"),LEN(#REF!)=18,DATEDIF(TEXT(MID(#REF!,7,8),"0-00-00"),TODAY(),"y"),TRUE,"身份证错误")</f>
        <v>#REF!</v>
      </c>
      <c r="J57" s="149"/>
    </row>
    <row r="58" s="129" customFormat="1" ht="20" customHeight="1" spans="1:10">
      <c r="A58" s="138">
        <v>45</v>
      </c>
      <c r="B58" s="138" t="s">
        <v>74</v>
      </c>
      <c r="C58" s="138" t="s">
        <v>100</v>
      </c>
      <c r="D58" s="60" t="s">
        <v>35</v>
      </c>
      <c r="E58" s="138">
        <v>1</v>
      </c>
      <c r="F58" s="143">
        <v>440</v>
      </c>
      <c r="G58" s="143">
        <v>30</v>
      </c>
      <c r="H58" s="143">
        <f t="shared" si="5"/>
        <v>470</v>
      </c>
      <c r="I58" s="138" t="e">
        <f ca="1">_xlfn.IFS(LEN(#REF!)=15,DATEDIF(TEXT("19"&amp;MID(#REF!,7,6),"0-00-00"),TODAY(),"y"),LEN(#REF!)=18,DATEDIF(TEXT(MID(#REF!,7,8),"0-00-00"),TODAY(),"y"),TRUE,"身份证错误")</f>
        <v>#REF!</v>
      </c>
      <c r="J58" s="149"/>
    </row>
    <row r="59" s="129" customFormat="1" ht="20" customHeight="1" spans="1:10">
      <c r="A59" s="138">
        <v>46</v>
      </c>
      <c r="B59" s="138" t="s">
        <v>74</v>
      </c>
      <c r="C59" s="138" t="s">
        <v>39</v>
      </c>
      <c r="D59" s="60" t="s">
        <v>35</v>
      </c>
      <c r="E59" s="138">
        <v>1</v>
      </c>
      <c r="F59" s="143">
        <v>440</v>
      </c>
      <c r="G59" s="143">
        <v>30</v>
      </c>
      <c r="H59" s="143">
        <f t="shared" si="5"/>
        <v>470</v>
      </c>
      <c r="I59" s="138" t="e">
        <f ca="1">_xlfn.IFS(LEN(#REF!)=15,DATEDIF(TEXT("19"&amp;MID(#REF!,7,6),"0-00-00"),TODAY(),"y"),LEN(#REF!)=18,DATEDIF(TEXT(MID(#REF!,7,8),"0-00-00"),TODAY(),"y"),TRUE,"身份证错误")</f>
        <v>#REF!</v>
      </c>
      <c r="J59" s="60"/>
    </row>
    <row r="60" s="129" customFormat="1" ht="20" customHeight="1" spans="1:10">
      <c r="A60" s="138">
        <v>47</v>
      </c>
      <c r="B60" s="144" t="s">
        <v>74</v>
      </c>
      <c r="C60" s="141" t="s">
        <v>101</v>
      </c>
      <c r="D60" s="60" t="s">
        <v>35</v>
      </c>
      <c r="E60" s="142">
        <v>1</v>
      </c>
      <c r="F60" s="143">
        <v>440</v>
      </c>
      <c r="G60" s="143">
        <v>30</v>
      </c>
      <c r="H60" s="143">
        <f t="shared" si="5"/>
        <v>470</v>
      </c>
      <c r="I60" s="138" t="e">
        <f ca="1">_xlfn.IFS(LEN(#REF!)=15,DATEDIF(TEXT("19"&amp;MID(#REF!,7,6),"0-00-00"),TODAY(),"y"),LEN(#REF!)=18,DATEDIF(TEXT(MID(#REF!,7,8),"0-00-00"),TODAY(),"y"),TRUE,"身份证错误")</f>
        <v>#REF!</v>
      </c>
      <c r="J60" s="60"/>
    </row>
    <row r="61" s="129" customFormat="1" ht="20" customHeight="1" spans="1:10">
      <c r="A61" s="138">
        <v>48</v>
      </c>
      <c r="B61" s="144" t="s">
        <v>74</v>
      </c>
      <c r="C61" s="141" t="s">
        <v>102</v>
      </c>
      <c r="D61" s="60" t="s">
        <v>35</v>
      </c>
      <c r="E61" s="142">
        <v>1</v>
      </c>
      <c r="F61" s="142">
        <v>390</v>
      </c>
      <c r="G61" s="142">
        <v>30</v>
      </c>
      <c r="H61" s="142">
        <f t="shared" si="5"/>
        <v>420</v>
      </c>
      <c r="I61" s="138" t="e">
        <f ca="1">_xlfn.IFS(LEN(#REF!)=15,DATEDIF(TEXT("19"&amp;MID(#REF!,7,6),"0-00-00"),TODAY(),"y"),LEN(#REF!)=18,DATEDIF(TEXT(MID(#REF!,7,8),"0-00-00"),TODAY(),"y"),TRUE,"身份证错误")</f>
        <v>#REF!</v>
      </c>
      <c r="J61" s="60"/>
    </row>
    <row r="62" s="129" customFormat="1" ht="20" customHeight="1" spans="1:10">
      <c r="A62" s="138">
        <v>49</v>
      </c>
      <c r="B62" s="144" t="s">
        <v>74</v>
      </c>
      <c r="C62" s="141" t="s">
        <v>103</v>
      </c>
      <c r="D62" s="60" t="s">
        <v>35</v>
      </c>
      <c r="E62" s="142">
        <v>1</v>
      </c>
      <c r="F62" s="143">
        <v>440</v>
      </c>
      <c r="G62" s="143">
        <v>30</v>
      </c>
      <c r="H62" s="143">
        <f t="shared" si="5"/>
        <v>470</v>
      </c>
      <c r="I62" s="138" t="e">
        <f ca="1">_xlfn.IFS(LEN(#REF!)=15,DATEDIF(TEXT("19"&amp;MID(#REF!,7,6),"0-00-00"),TODAY(),"y"),LEN(#REF!)=18,DATEDIF(TEXT(MID(#REF!,7,8),"0-00-00"),TODAY(),"y"),TRUE,"身份证错误")</f>
        <v>#REF!</v>
      </c>
      <c r="J62" s="60"/>
    </row>
    <row r="63" s="129" customFormat="1" ht="20" customHeight="1" spans="1:10">
      <c r="A63" s="138">
        <v>50</v>
      </c>
      <c r="B63" s="144" t="s">
        <v>74</v>
      </c>
      <c r="C63" s="141" t="s">
        <v>104</v>
      </c>
      <c r="D63" s="60" t="s">
        <v>35</v>
      </c>
      <c r="E63" s="142">
        <v>1</v>
      </c>
      <c r="F63" s="142">
        <v>390</v>
      </c>
      <c r="G63" s="142">
        <v>30</v>
      </c>
      <c r="H63" s="142">
        <f t="shared" si="5"/>
        <v>420</v>
      </c>
      <c r="I63" s="138" t="e">
        <f ca="1">_xlfn.IFS(LEN(#REF!)=15,DATEDIF(TEXT("19"&amp;MID(#REF!,7,6),"0-00-00"),TODAY(),"y"),LEN(#REF!)=18,DATEDIF(TEXT(MID(#REF!,7,8),"0-00-00"),TODAY(),"y"),TRUE,"身份证错误")</f>
        <v>#REF!</v>
      </c>
      <c r="J63" s="60"/>
    </row>
    <row r="64" s="129" customFormat="1" ht="20" customHeight="1" spans="1:10">
      <c r="A64" s="138">
        <v>51</v>
      </c>
      <c r="B64" s="144" t="s">
        <v>74</v>
      </c>
      <c r="C64" s="141" t="s">
        <v>105</v>
      </c>
      <c r="D64" s="60" t="s">
        <v>35</v>
      </c>
      <c r="E64" s="142">
        <v>1</v>
      </c>
      <c r="F64" s="142">
        <v>390</v>
      </c>
      <c r="G64" s="142">
        <v>30</v>
      </c>
      <c r="H64" s="142">
        <f t="shared" si="5"/>
        <v>420</v>
      </c>
      <c r="I64" s="138" t="e">
        <f ca="1">_xlfn.IFS(LEN(#REF!)=15,DATEDIF(TEXT("19"&amp;MID(#REF!,7,6),"0-00-00"),TODAY(),"y"),LEN(#REF!)=18,DATEDIF(TEXT(MID(#REF!,7,8),"0-00-00"),TODAY(),"y"),TRUE,"身份证错误")</f>
        <v>#REF!</v>
      </c>
      <c r="J64" s="60"/>
    </row>
    <row r="65" s="129" customFormat="1" ht="20" customHeight="1" spans="1:10">
      <c r="A65" s="138">
        <v>52</v>
      </c>
      <c r="B65" s="144" t="s">
        <v>74</v>
      </c>
      <c r="C65" s="141" t="s">
        <v>106</v>
      </c>
      <c r="D65" s="60" t="s">
        <v>35</v>
      </c>
      <c r="E65" s="142">
        <v>1</v>
      </c>
      <c r="F65" s="142">
        <v>390</v>
      </c>
      <c r="G65" s="142">
        <v>30</v>
      </c>
      <c r="H65" s="142">
        <f t="shared" si="5"/>
        <v>420</v>
      </c>
      <c r="I65" s="138" t="e">
        <f ca="1">_xlfn.IFS(LEN(#REF!)=15,DATEDIF(TEXT("19"&amp;MID(#REF!,7,6),"0-00-00"),TODAY(),"y"),LEN(#REF!)=18,DATEDIF(TEXT(MID(#REF!,7,8),"0-00-00"),TODAY(),"y"),TRUE,"身份证错误")</f>
        <v>#REF!</v>
      </c>
      <c r="J65" s="60"/>
    </row>
    <row r="66" s="129" customFormat="1" ht="20" customHeight="1" spans="1:10">
      <c r="A66" s="138">
        <v>53</v>
      </c>
      <c r="B66" s="144" t="s">
        <v>74</v>
      </c>
      <c r="C66" s="141" t="s">
        <v>107</v>
      </c>
      <c r="D66" s="60" t="s">
        <v>35</v>
      </c>
      <c r="E66" s="142">
        <v>1</v>
      </c>
      <c r="F66" s="142">
        <v>390</v>
      </c>
      <c r="G66" s="142">
        <v>30</v>
      </c>
      <c r="H66" s="142">
        <f t="shared" si="5"/>
        <v>420</v>
      </c>
      <c r="I66" s="138" t="e">
        <f ca="1">_xlfn.IFS(LEN(#REF!)=15,DATEDIF(TEXT("19"&amp;MID(#REF!,7,6),"0-00-00"),TODAY(),"y"),LEN(#REF!)=18,DATEDIF(TEXT(MID(#REF!,7,8),"0-00-00"),TODAY(),"y"),TRUE,"身份证错误")</f>
        <v>#REF!</v>
      </c>
      <c r="J66" s="60"/>
    </row>
    <row r="67" s="129" customFormat="1" ht="20" customHeight="1" spans="1:10">
      <c r="A67" s="138">
        <v>54</v>
      </c>
      <c r="B67" s="144" t="s">
        <v>74</v>
      </c>
      <c r="C67" s="141" t="s">
        <v>108</v>
      </c>
      <c r="D67" s="60" t="s">
        <v>35</v>
      </c>
      <c r="E67" s="142">
        <v>1</v>
      </c>
      <c r="F67" s="142">
        <v>390</v>
      </c>
      <c r="G67" s="142">
        <v>30</v>
      </c>
      <c r="H67" s="142">
        <f t="shared" si="5"/>
        <v>420</v>
      </c>
      <c r="I67" s="138" t="e">
        <f ca="1">_xlfn.IFS(LEN(#REF!)=15,DATEDIF(TEXT("19"&amp;MID(#REF!,7,6),"0-00-00"),TODAY(),"y"),LEN(#REF!)=18,DATEDIF(TEXT(MID(#REF!,7,8),"0-00-00"),TODAY(),"y"),TRUE,"身份证错误")</f>
        <v>#REF!</v>
      </c>
      <c r="J67" s="60"/>
    </row>
    <row r="68" s="129" customFormat="1" ht="20" customHeight="1" spans="1:10">
      <c r="A68" s="138">
        <v>55</v>
      </c>
      <c r="B68" s="144" t="s">
        <v>74</v>
      </c>
      <c r="C68" s="141" t="s">
        <v>109</v>
      </c>
      <c r="D68" s="60" t="s">
        <v>35</v>
      </c>
      <c r="E68" s="142">
        <v>1</v>
      </c>
      <c r="F68" s="143">
        <v>440</v>
      </c>
      <c r="G68" s="143">
        <v>30</v>
      </c>
      <c r="H68" s="143">
        <f t="shared" si="5"/>
        <v>470</v>
      </c>
      <c r="I68" s="138" t="e">
        <f ca="1">_xlfn.IFS(LEN(#REF!)=15,DATEDIF(TEXT("19"&amp;MID(#REF!,7,6),"0-00-00"),TODAY(),"y"),LEN(#REF!)=18,DATEDIF(TEXT(MID(#REF!,7,8),"0-00-00"),TODAY(),"y"),TRUE,"身份证错误")</f>
        <v>#REF!</v>
      </c>
      <c r="J68" s="60"/>
    </row>
    <row r="69" s="129" customFormat="1" ht="20" customHeight="1" spans="1:10">
      <c r="A69" s="138">
        <v>56</v>
      </c>
      <c r="B69" s="144" t="s">
        <v>110</v>
      </c>
      <c r="C69" s="144" t="s">
        <v>111</v>
      </c>
      <c r="D69" s="60" t="s">
        <v>35</v>
      </c>
      <c r="E69" s="142">
        <v>1</v>
      </c>
      <c r="F69" s="143">
        <v>440</v>
      </c>
      <c r="G69" s="143">
        <v>30</v>
      </c>
      <c r="H69" s="143">
        <f t="shared" si="5"/>
        <v>470</v>
      </c>
      <c r="I69" s="138" t="e">
        <f ca="1">_xlfn.IFS(LEN(#REF!)=15,DATEDIF(TEXT("19"&amp;MID(#REF!,7,6),"0-00-00"),TODAY(),"y"),LEN(#REF!)=18,DATEDIF(TEXT(MID(#REF!,7,8),"0-00-00"),TODAY(),"y"),TRUE,"身份证错误")</f>
        <v>#REF!</v>
      </c>
      <c r="J69" s="60" t="s">
        <v>112</v>
      </c>
    </row>
    <row r="70" s="129" customFormat="1" ht="20" customHeight="1" spans="1:10">
      <c r="A70" s="138">
        <v>57</v>
      </c>
      <c r="B70" s="144" t="s">
        <v>110</v>
      </c>
      <c r="C70" s="144" t="s">
        <v>113</v>
      </c>
      <c r="D70" s="60" t="s">
        <v>35</v>
      </c>
      <c r="E70" s="142">
        <v>1</v>
      </c>
      <c r="F70" s="143">
        <v>440</v>
      </c>
      <c r="G70" s="143">
        <v>30</v>
      </c>
      <c r="H70" s="143">
        <f t="shared" si="5"/>
        <v>470</v>
      </c>
      <c r="I70" s="138" t="e">
        <f ca="1">_xlfn.IFS(LEN(#REF!)=15,DATEDIF(TEXT("19"&amp;MID(#REF!,7,6),"0-00-00"),TODAY(),"y"),LEN(#REF!)=18,DATEDIF(TEXT(MID(#REF!,7,8),"0-00-00"),TODAY(),"y"),TRUE,"身份证错误")</f>
        <v>#REF!</v>
      </c>
      <c r="J70" s="149"/>
    </row>
    <row r="71" s="129" customFormat="1" ht="20" customHeight="1" spans="1:10">
      <c r="A71" s="138">
        <v>58</v>
      </c>
      <c r="B71" s="144" t="s">
        <v>110</v>
      </c>
      <c r="C71" s="144" t="s">
        <v>114</v>
      </c>
      <c r="D71" s="60" t="s">
        <v>35</v>
      </c>
      <c r="E71" s="142">
        <v>1</v>
      </c>
      <c r="F71" s="143">
        <v>440</v>
      </c>
      <c r="G71" s="143">
        <v>30</v>
      </c>
      <c r="H71" s="143">
        <f t="shared" si="5"/>
        <v>470</v>
      </c>
      <c r="I71" s="138" t="e">
        <f ca="1">_xlfn.IFS(LEN(#REF!)=15,DATEDIF(TEXT("19"&amp;MID(#REF!,7,6),"0-00-00"),TODAY(),"y"),LEN(#REF!)=18,DATEDIF(TEXT(MID(#REF!,7,8),"0-00-00"),TODAY(),"y"),TRUE,"身份证错误")</f>
        <v>#REF!</v>
      </c>
      <c r="J71" s="149"/>
    </row>
    <row r="72" s="129" customFormat="1" ht="20" customHeight="1" spans="1:10">
      <c r="A72" s="138">
        <v>59</v>
      </c>
      <c r="B72" s="144" t="s">
        <v>110</v>
      </c>
      <c r="C72" s="142" t="s">
        <v>115</v>
      </c>
      <c r="D72" s="80" t="s">
        <v>35</v>
      </c>
      <c r="E72" s="142">
        <v>2</v>
      </c>
      <c r="F72" s="143">
        <v>780</v>
      </c>
      <c r="G72" s="143">
        <v>60</v>
      </c>
      <c r="H72" s="143">
        <f t="shared" si="5"/>
        <v>840</v>
      </c>
      <c r="I72" s="138" t="e">
        <f ca="1">_xlfn.IFS(LEN(#REF!)=15,DATEDIF(TEXT("19"&amp;MID(#REF!,7,6),"0-00-00"),TODAY(),"y"),LEN(#REF!)=18,DATEDIF(TEXT(MID(#REF!,7,8),"0-00-00"),TODAY(),"y"),TRUE,"身份证错误")</f>
        <v>#REF!</v>
      </c>
      <c r="J72" s="149"/>
    </row>
    <row r="73" s="129" customFormat="1" ht="20" customHeight="1" spans="1:10">
      <c r="A73" s="140"/>
      <c r="B73" s="144"/>
      <c r="C73" s="141" t="s">
        <v>116</v>
      </c>
      <c r="D73" s="60" t="s">
        <v>45</v>
      </c>
      <c r="E73" s="142"/>
      <c r="F73" s="143"/>
      <c r="G73" s="143"/>
      <c r="H73" s="143"/>
      <c r="I73" s="138" t="e">
        <f ca="1">_xlfn.IFS(LEN(#REF!)=15,DATEDIF(TEXT("19"&amp;MID(#REF!,7,6),"0-00-00"),TODAY(),"y"),LEN(#REF!)=18,DATEDIF(TEXT(MID(#REF!,7,8),"0-00-00"),TODAY(),"y"),TRUE,"身份证错误")</f>
        <v>#REF!</v>
      </c>
      <c r="J73" s="149"/>
    </row>
    <row r="74" s="129" customFormat="1" ht="20" customHeight="1" spans="1:10">
      <c r="A74" s="140">
        <v>60</v>
      </c>
      <c r="B74" s="144" t="s">
        <v>110</v>
      </c>
      <c r="C74" s="144" t="s">
        <v>117</v>
      </c>
      <c r="D74" s="60" t="s">
        <v>35</v>
      </c>
      <c r="E74" s="142">
        <v>1</v>
      </c>
      <c r="F74" s="143">
        <v>440</v>
      </c>
      <c r="G74" s="143">
        <v>30</v>
      </c>
      <c r="H74" s="143">
        <f t="shared" ref="H74:H79" si="6">F74+G74</f>
        <v>470</v>
      </c>
      <c r="I74" s="138" t="e">
        <f ca="1">_xlfn.IFS(LEN(#REF!)=15,DATEDIF(TEXT("19"&amp;MID(#REF!,7,6),"0-00-00"),TODAY(),"y"),LEN(#REF!)=18,DATEDIF(TEXT(MID(#REF!,7,8),"0-00-00"),TODAY(),"y"),TRUE,"身份证错误")</f>
        <v>#REF!</v>
      </c>
      <c r="J74" s="149"/>
    </row>
    <row r="75" s="129" customFormat="1" ht="20" customHeight="1" spans="1:10">
      <c r="A75" s="140">
        <v>61</v>
      </c>
      <c r="B75" s="144" t="s">
        <v>110</v>
      </c>
      <c r="C75" s="144" t="s">
        <v>118</v>
      </c>
      <c r="D75" s="60" t="s">
        <v>35</v>
      </c>
      <c r="E75" s="142">
        <v>1</v>
      </c>
      <c r="F75" s="143">
        <v>440</v>
      </c>
      <c r="G75" s="143">
        <v>30</v>
      </c>
      <c r="H75" s="143">
        <f t="shared" si="6"/>
        <v>470</v>
      </c>
      <c r="I75" s="138" t="e">
        <f ca="1">_xlfn.IFS(LEN(#REF!)=15,DATEDIF(TEXT("19"&amp;MID(#REF!,7,6),"0-00-00"),TODAY(),"y"),LEN(#REF!)=18,DATEDIF(TEXT(MID(#REF!,7,8),"0-00-00"),TODAY(),"y"),TRUE,"身份证错误")</f>
        <v>#REF!</v>
      </c>
      <c r="J75" s="149"/>
    </row>
    <row r="76" s="129" customFormat="1" ht="20" customHeight="1" spans="1:10">
      <c r="A76" s="140">
        <v>62</v>
      </c>
      <c r="B76" s="144" t="s">
        <v>110</v>
      </c>
      <c r="C76" s="144" t="s">
        <v>119</v>
      </c>
      <c r="D76" s="60" t="s">
        <v>35</v>
      </c>
      <c r="E76" s="142">
        <v>1</v>
      </c>
      <c r="F76" s="143">
        <v>440</v>
      </c>
      <c r="G76" s="143">
        <v>30</v>
      </c>
      <c r="H76" s="143">
        <f t="shared" si="6"/>
        <v>470</v>
      </c>
      <c r="I76" s="138" t="e">
        <f ca="1">_xlfn.IFS(LEN(#REF!)=15,DATEDIF(TEXT("19"&amp;MID(#REF!,7,6),"0-00-00"),TODAY(),"y"),LEN(#REF!)=18,DATEDIF(TEXT(MID(#REF!,7,8),"0-00-00"),TODAY(),"y"),TRUE,"身份证错误")</f>
        <v>#REF!</v>
      </c>
      <c r="J76" s="149"/>
    </row>
    <row r="77" s="129" customFormat="1" ht="20" customHeight="1" spans="1:10">
      <c r="A77" s="140">
        <v>63</v>
      </c>
      <c r="B77" s="144" t="s">
        <v>110</v>
      </c>
      <c r="C77" s="144" t="s">
        <v>120</v>
      </c>
      <c r="D77" s="60" t="s">
        <v>35</v>
      </c>
      <c r="E77" s="142">
        <v>1</v>
      </c>
      <c r="F77" s="143">
        <v>440</v>
      </c>
      <c r="G77" s="143">
        <v>30</v>
      </c>
      <c r="H77" s="143">
        <f t="shared" si="6"/>
        <v>470</v>
      </c>
      <c r="I77" s="138" t="e">
        <f ca="1">_xlfn.IFS(LEN(#REF!)=15,DATEDIF(TEXT("19"&amp;MID(#REF!,7,6),"0-00-00"),TODAY(),"y"),LEN(#REF!)=18,DATEDIF(TEXT(MID(#REF!,7,8),"0-00-00"),TODAY(),"y"),TRUE,"身份证错误")</f>
        <v>#REF!</v>
      </c>
      <c r="J77" s="149"/>
    </row>
    <row r="78" s="129" customFormat="1" ht="20" customHeight="1" spans="1:10">
      <c r="A78" s="140">
        <v>64</v>
      </c>
      <c r="B78" s="144" t="s">
        <v>110</v>
      </c>
      <c r="C78" s="144" t="s">
        <v>121</v>
      </c>
      <c r="D78" s="80" t="s">
        <v>35</v>
      </c>
      <c r="E78" s="142">
        <v>1</v>
      </c>
      <c r="F78" s="142">
        <v>290</v>
      </c>
      <c r="G78" s="142">
        <v>30</v>
      </c>
      <c r="H78" s="142">
        <f t="shared" si="6"/>
        <v>320</v>
      </c>
      <c r="I78" s="138" t="e">
        <f ca="1">_xlfn.IFS(LEN(#REF!)=15,DATEDIF(TEXT("19"&amp;MID(#REF!,7,6),"0-00-00"),TODAY(),"y"),LEN(#REF!)=18,DATEDIF(TEXT(MID(#REF!,7,8),"0-00-00"),TODAY(),"y"),TRUE,"身份证错误")</f>
        <v>#REF!</v>
      </c>
      <c r="J78" s="149"/>
    </row>
    <row r="79" s="129" customFormat="1" ht="20" customHeight="1" spans="1:10">
      <c r="A79" s="140">
        <v>65</v>
      </c>
      <c r="B79" s="144" t="s">
        <v>110</v>
      </c>
      <c r="C79" s="144" t="s">
        <v>122</v>
      </c>
      <c r="D79" s="60" t="s">
        <v>35</v>
      </c>
      <c r="E79" s="142">
        <v>2</v>
      </c>
      <c r="F79" s="142">
        <v>580</v>
      </c>
      <c r="G79" s="142">
        <v>60</v>
      </c>
      <c r="H79" s="142">
        <f t="shared" si="6"/>
        <v>640</v>
      </c>
      <c r="I79" s="138" t="e">
        <f ca="1">_xlfn.IFS(LEN(#REF!)=15,DATEDIF(TEXT("19"&amp;MID(#REF!,7,6),"0-00-00"),TODAY(),"y"),LEN(#REF!)=18,DATEDIF(TEXT(MID(#REF!,7,8),"0-00-00"),TODAY(),"y"),TRUE,"身份证错误")</f>
        <v>#REF!</v>
      </c>
      <c r="J79" s="149"/>
    </row>
    <row r="80" s="129" customFormat="1" ht="20" customHeight="1" spans="1:10">
      <c r="A80" s="140"/>
      <c r="B80" s="144"/>
      <c r="C80" s="141" t="s">
        <v>123</v>
      </c>
      <c r="D80" s="60" t="s">
        <v>57</v>
      </c>
      <c r="E80" s="142"/>
      <c r="F80" s="143"/>
      <c r="G80" s="143"/>
      <c r="H80" s="143"/>
      <c r="I80" s="138" t="e">
        <f ca="1">_xlfn.IFS(LEN(#REF!)=15,DATEDIF(TEXT("19"&amp;MID(#REF!,7,6),"0-00-00"),TODAY(),"y"),LEN(#REF!)=18,DATEDIF(TEXT(MID(#REF!,7,8),"0-00-00"),TODAY(),"y"),TRUE,"身份证错误")</f>
        <v>#REF!</v>
      </c>
      <c r="J80" s="149"/>
    </row>
    <row r="81" s="129" customFormat="1" ht="20" customHeight="1" spans="1:10">
      <c r="A81" s="140">
        <v>66</v>
      </c>
      <c r="B81" s="144" t="s">
        <v>110</v>
      </c>
      <c r="C81" s="144" t="s">
        <v>124</v>
      </c>
      <c r="D81" s="60" t="s">
        <v>35</v>
      </c>
      <c r="E81" s="142">
        <v>1</v>
      </c>
      <c r="F81" s="142">
        <v>290</v>
      </c>
      <c r="G81" s="142">
        <v>30</v>
      </c>
      <c r="H81" s="142">
        <f t="shared" ref="H81:H84" si="7">F81+G81</f>
        <v>320</v>
      </c>
      <c r="I81" s="138" t="e">
        <f ca="1">_xlfn.IFS(LEN(#REF!)=15,DATEDIF(TEXT("19"&amp;MID(#REF!,7,6),"0-00-00"),TODAY(),"y"),LEN(#REF!)=18,DATEDIF(TEXT(MID(#REF!,7,8),"0-00-00"),TODAY(),"y"),TRUE,"身份证错误")</f>
        <v>#REF!</v>
      </c>
      <c r="J81" s="149"/>
    </row>
    <row r="82" s="129" customFormat="1" ht="20" customHeight="1" spans="1:10">
      <c r="A82" s="140">
        <v>67</v>
      </c>
      <c r="B82" s="144" t="s">
        <v>110</v>
      </c>
      <c r="C82" s="144" t="s">
        <v>125</v>
      </c>
      <c r="D82" s="80" t="s">
        <v>35</v>
      </c>
      <c r="E82" s="142">
        <v>2</v>
      </c>
      <c r="F82" s="142">
        <v>580</v>
      </c>
      <c r="G82" s="142">
        <v>60</v>
      </c>
      <c r="H82" s="142">
        <f t="shared" si="7"/>
        <v>640</v>
      </c>
      <c r="I82" s="138" t="e">
        <f ca="1">_xlfn.IFS(LEN(#REF!)=15,DATEDIF(TEXT("19"&amp;MID(#REF!,7,6),"0-00-00"),TODAY(),"y"),LEN(#REF!)=18,DATEDIF(TEXT(MID(#REF!,7,8),"0-00-00"),TODAY(),"y"),TRUE,"身份证错误")</f>
        <v>#REF!</v>
      </c>
      <c r="J82" s="149"/>
    </row>
    <row r="83" s="129" customFormat="1" ht="20" customHeight="1" spans="1:10">
      <c r="A83" s="140"/>
      <c r="B83" s="144"/>
      <c r="C83" s="141" t="s">
        <v>126</v>
      </c>
      <c r="D83" s="60" t="s">
        <v>57</v>
      </c>
      <c r="E83" s="142"/>
      <c r="F83" s="143"/>
      <c r="G83" s="143"/>
      <c r="H83" s="143"/>
      <c r="I83" s="138" t="e">
        <f ca="1">_xlfn.IFS(LEN(#REF!)=15,DATEDIF(TEXT("19"&amp;MID(#REF!,7,6),"0-00-00"),TODAY(),"y"),LEN(#REF!)=18,DATEDIF(TEXT(MID(#REF!,7,8),"0-00-00"),TODAY(),"y"),TRUE,"身份证错误")</f>
        <v>#REF!</v>
      </c>
      <c r="J83" s="149"/>
    </row>
    <row r="84" s="129" customFormat="1" ht="20" customHeight="1" spans="1:10">
      <c r="A84" s="140">
        <v>68</v>
      </c>
      <c r="B84" s="144" t="s">
        <v>110</v>
      </c>
      <c r="C84" s="144" t="s">
        <v>127</v>
      </c>
      <c r="D84" s="80" t="s">
        <v>35</v>
      </c>
      <c r="E84" s="142">
        <v>2</v>
      </c>
      <c r="F84" s="142">
        <v>580</v>
      </c>
      <c r="G84" s="142">
        <v>60</v>
      </c>
      <c r="H84" s="142">
        <f t="shared" si="7"/>
        <v>640</v>
      </c>
      <c r="I84" s="138" t="e">
        <f ca="1">_xlfn.IFS(LEN(#REF!)=15,DATEDIF(TEXT("19"&amp;MID(#REF!,7,6),"0-00-00"),TODAY(),"y"),LEN(#REF!)=18,DATEDIF(TEXT(MID(#REF!,7,8),"0-00-00"),TODAY(),"y"),TRUE,"身份证错误")</f>
        <v>#REF!</v>
      </c>
      <c r="J84" s="149"/>
    </row>
    <row r="85" s="129" customFormat="1" ht="20" customHeight="1" spans="1:10">
      <c r="A85" s="76"/>
      <c r="B85" s="76"/>
      <c r="C85" s="144" t="s">
        <v>128</v>
      </c>
      <c r="D85" s="80" t="s">
        <v>48</v>
      </c>
      <c r="E85" s="77"/>
      <c r="F85" s="76"/>
      <c r="G85" s="76"/>
      <c r="H85" s="76"/>
      <c r="I85" s="138" t="e">
        <f ca="1">_xlfn.IFS(LEN(#REF!)=15,DATEDIF(TEXT("19"&amp;MID(#REF!,7,6),"0-00-00"),TODAY(),"y"),LEN(#REF!)=18,DATEDIF(TEXT(MID(#REF!,7,8),"0-00-00"),TODAY(),"y"),TRUE,"身份证错误")</f>
        <v>#REF!</v>
      </c>
      <c r="J85" s="149"/>
    </row>
    <row r="86" s="129" customFormat="1" ht="20" customHeight="1" spans="1:10">
      <c r="A86" s="140">
        <v>69</v>
      </c>
      <c r="B86" s="144" t="s">
        <v>110</v>
      </c>
      <c r="C86" s="144" t="s">
        <v>129</v>
      </c>
      <c r="D86" s="60" t="s">
        <v>35</v>
      </c>
      <c r="E86" s="142">
        <v>1</v>
      </c>
      <c r="F86" s="142">
        <v>290</v>
      </c>
      <c r="G86" s="142">
        <v>30</v>
      </c>
      <c r="H86" s="142">
        <f t="shared" ref="H86:H91" si="8">F86+G86</f>
        <v>320</v>
      </c>
      <c r="I86" s="138" t="e">
        <f ca="1">_xlfn.IFS(LEN(#REF!)=15,DATEDIF(TEXT("19"&amp;MID(#REF!,7,6),"0-00-00"),TODAY(),"y"),LEN(#REF!)=18,DATEDIF(TEXT(MID(#REF!,7,8),"0-00-00"),TODAY(),"y"),TRUE,"身份证错误")</f>
        <v>#REF!</v>
      </c>
      <c r="J86" s="149"/>
    </row>
    <row r="87" s="129" customFormat="1" ht="20" customHeight="1" spans="1:10">
      <c r="A87" s="140">
        <v>70</v>
      </c>
      <c r="B87" s="141" t="s">
        <v>74</v>
      </c>
      <c r="C87" s="141" t="s">
        <v>130</v>
      </c>
      <c r="D87" s="60" t="s">
        <v>35</v>
      </c>
      <c r="E87" s="142">
        <v>2</v>
      </c>
      <c r="F87" s="143">
        <v>880</v>
      </c>
      <c r="G87" s="143">
        <v>60</v>
      </c>
      <c r="H87" s="143">
        <f t="shared" si="8"/>
        <v>940</v>
      </c>
      <c r="I87" s="138" t="e">
        <f ca="1">_xlfn.IFS(LEN(#REF!)=15,DATEDIF(TEXT("19"&amp;MID(#REF!,7,6),"0-00-00"),TODAY(),"y"),LEN(#REF!)=18,DATEDIF(TEXT(MID(#REF!,7,8),"0-00-00"),TODAY(),"y"),TRUE,"身份证错误")</f>
        <v>#REF!</v>
      </c>
      <c r="J87" s="141"/>
    </row>
    <row r="88" s="129" customFormat="1" ht="20" customHeight="1" spans="1:10">
      <c r="A88" s="140"/>
      <c r="B88" s="141"/>
      <c r="C88" s="141" t="s">
        <v>131</v>
      </c>
      <c r="D88" s="60" t="s">
        <v>50</v>
      </c>
      <c r="E88" s="142"/>
      <c r="F88" s="143"/>
      <c r="G88" s="143"/>
      <c r="H88" s="143"/>
      <c r="I88" s="138" t="e">
        <f ca="1">_xlfn.IFS(LEN(#REF!)=15,DATEDIF(TEXT("19"&amp;MID(#REF!,7,6),"0-00-00"),TODAY(),"y"),LEN(#REF!)=18,DATEDIF(TEXT(MID(#REF!,7,8),"0-00-00"),TODAY(),"y"),TRUE,"身份证错误")</f>
        <v>#REF!</v>
      </c>
      <c r="J88" s="161"/>
    </row>
    <row r="89" s="129" customFormat="1" ht="20" customHeight="1" spans="1:10">
      <c r="A89" s="140">
        <v>71</v>
      </c>
      <c r="B89" s="144" t="s">
        <v>51</v>
      </c>
      <c r="C89" s="144" t="s">
        <v>132</v>
      </c>
      <c r="D89" s="60" t="s">
        <v>35</v>
      </c>
      <c r="E89" s="142">
        <v>1</v>
      </c>
      <c r="F89" s="143">
        <v>440</v>
      </c>
      <c r="G89" s="143">
        <v>30</v>
      </c>
      <c r="H89" s="143">
        <f t="shared" si="8"/>
        <v>470</v>
      </c>
      <c r="I89" s="138" t="e">
        <f ca="1">_xlfn.IFS(LEN(#REF!)=15,DATEDIF(TEXT("19"&amp;MID(#REF!,7,6),"0-00-00"),TODAY(),"y"),LEN(#REF!)=18,DATEDIF(TEXT(MID(#REF!,7,8),"0-00-00"),TODAY(),"y"),TRUE,"身份证错误")</f>
        <v>#REF!</v>
      </c>
      <c r="J89" s="60"/>
    </row>
    <row r="90" s="129" customFormat="1" ht="20" customHeight="1" spans="1:10">
      <c r="A90" s="140">
        <v>72</v>
      </c>
      <c r="B90" s="144" t="s">
        <v>51</v>
      </c>
      <c r="C90" s="144" t="s">
        <v>133</v>
      </c>
      <c r="D90" s="60" t="s">
        <v>35</v>
      </c>
      <c r="E90" s="142">
        <v>1</v>
      </c>
      <c r="F90" s="143">
        <v>440</v>
      </c>
      <c r="G90" s="143">
        <v>30</v>
      </c>
      <c r="H90" s="143">
        <f t="shared" si="8"/>
        <v>470</v>
      </c>
      <c r="I90" s="138" t="e">
        <f ca="1">_xlfn.IFS(LEN(#REF!)=15,DATEDIF(TEXT("19"&amp;MID(#REF!,7,6),"0-00-00"),TODAY(),"y"),LEN(#REF!)=18,DATEDIF(TEXT(MID(#REF!,7,8),"0-00-00"),TODAY(),"y"),TRUE,"身份证错误")</f>
        <v>#REF!</v>
      </c>
      <c r="J90" s="60"/>
    </row>
    <row r="91" s="129" customFormat="1" ht="20" customHeight="1" spans="1:10">
      <c r="A91" s="140">
        <v>73</v>
      </c>
      <c r="B91" s="152" t="s">
        <v>74</v>
      </c>
      <c r="C91" s="152" t="s">
        <v>134</v>
      </c>
      <c r="D91" s="60" t="s">
        <v>35</v>
      </c>
      <c r="E91" s="153">
        <v>1</v>
      </c>
      <c r="F91" s="154">
        <v>410</v>
      </c>
      <c r="G91" s="154">
        <v>30</v>
      </c>
      <c r="H91" s="154">
        <f t="shared" si="8"/>
        <v>440</v>
      </c>
      <c r="I91" s="138" t="e">
        <f ca="1">_xlfn.IFS(LEN(#REF!)=15,DATEDIF(TEXT("19"&amp;MID(#REF!,7,6),"0-00-00"),TODAY(),"y"),LEN(#REF!)=18,DATEDIF(TEXT(MID(#REF!,7,8),"0-00-00"),TODAY(),"y"),TRUE,"身份证错误")</f>
        <v>#REF!</v>
      </c>
      <c r="J91" s="162" t="s">
        <v>135</v>
      </c>
    </row>
    <row r="92" s="129" customFormat="1" ht="20" customHeight="1" spans="1:10">
      <c r="A92" s="140">
        <v>74</v>
      </c>
      <c r="B92" s="141" t="s">
        <v>74</v>
      </c>
      <c r="C92" s="80" t="s">
        <v>136</v>
      </c>
      <c r="D92" s="80" t="s">
        <v>35</v>
      </c>
      <c r="E92" s="138">
        <v>2</v>
      </c>
      <c r="F92" s="139">
        <v>820</v>
      </c>
      <c r="G92" s="139">
        <v>60</v>
      </c>
      <c r="H92" s="139">
        <v>880</v>
      </c>
      <c r="I92" s="138" t="e">
        <f ca="1">_xlfn.IFS(LEN(#REF!)=15,DATEDIF(TEXT("19"&amp;MID(#REF!,7,6),"0-00-00"),TODAY(),"y"),LEN(#REF!)=18,DATEDIF(TEXT(MID(#REF!,7,8),"0-00-00"),TODAY(),"y"),TRUE,"身份证错误")</f>
        <v>#REF!</v>
      </c>
      <c r="J92" s="163" t="s">
        <v>137</v>
      </c>
    </row>
    <row r="93" s="129" customFormat="1" ht="20" customHeight="1" spans="1:10">
      <c r="A93" s="76"/>
      <c r="B93" s="76"/>
      <c r="C93" s="141" t="s">
        <v>138</v>
      </c>
      <c r="D93" s="60" t="s">
        <v>42</v>
      </c>
      <c r="E93" s="142"/>
      <c r="F93" s="143"/>
      <c r="G93" s="143"/>
      <c r="H93" s="143"/>
      <c r="I93" s="138" t="e">
        <f ca="1">_xlfn.IFS(LEN(#REF!)=15,DATEDIF(TEXT("19"&amp;MID(#REF!,7,6),"0-00-00"),TODAY(),"y"),LEN(#REF!)=18,DATEDIF(TEXT(MID(#REF!,7,8),"0-00-00"),TODAY(),"y"),TRUE,"身份证错误")</f>
        <v>#REF!</v>
      </c>
      <c r="J93" s="164"/>
    </row>
    <row r="94" s="129" customFormat="1" ht="20" customHeight="1" spans="1:10">
      <c r="A94" s="76">
        <v>75</v>
      </c>
      <c r="B94" s="144" t="s">
        <v>110</v>
      </c>
      <c r="C94" s="76" t="s">
        <v>139</v>
      </c>
      <c r="D94" s="60" t="s">
        <v>35</v>
      </c>
      <c r="E94" s="142">
        <v>1</v>
      </c>
      <c r="F94" s="143">
        <v>440</v>
      </c>
      <c r="G94" s="143">
        <v>30</v>
      </c>
      <c r="H94" s="143">
        <f t="shared" ref="H94:H108" si="9">F94+G94</f>
        <v>470</v>
      </c>
      <c r="I94" s="138" t="e">
        <f ca="1">_xlfn.IFS(LEN(#REF!)=15,DATEDIF(TEXT("19"&amp;MID(#REF!,7,6),"0-00-00"),TODAY(),"y"),LEN(#REF!)=18,DATEDIF(TEXT(MID(#REF!,7,8),"0-00-00"),TODAY(),"y"),TRUE,"身份证错误")</f>
        <v>#REF!</v>
      </c>
      <c r="J94" s="164" t="s">
        <v>140</v>
      </c>
    </row>
    <row r="95" s="129" customFormat="1" ht="20" customHeight="1" spans="1:10">
      <c r="A95" s="76">
        <v>76</v>
      </c>
      <c r="B95" s="144" t="s">
        <v>51</v>
      </c>
      <c r="C95" s="76" t="s">
        <v>141</v>
      </c>
      <c r="D95" s="60" t="s">
        <v>35</v>
      </c>
      <c r="E95" s="142">
        <v>3</v>
      </c>
      <c r="F95" s="139">
        <v>1320</v>
      </c>
      <c r="G95" s="139">
        <v>90</v>
      </c>
      <c r="H95" s="139">
        <f t="shared" si="9"/>
        <v>1410</v>
      </c>
      <c r="I95" s="138" t="e">
        <f ca="1">_xlfn.IFS(LEN(#REF!)=15,DATEDIF(TEXT("19"&amp;MID(#REF!,7,6),"0-00-00"),TODAY(),"y"),LEN(#REF!)=18,DATEDIF(TEXT(MID(#REF!,7,8),"0-00-00"),TODAY(),"y"),TRUE,"身份证错误")</f>
        <v>#REF!</v>
      </c>
      <c r="J95" s="165" t="s">
        <v>142</v>
      </c>
    </row>
    <row r="96" s="129" customFormat="1" ht="20" customHeight="1" spans="1:10">
      <c r="A96" s="76"/>
      <c r="B96" s="76"/>
      <c r="C96" s="141" t="s">
        <v>143</v>
      </c>
      <c r="D96" s="60" t="s">
        <v>50</v>
      </c>
      <c r="E96" s="142"/>
      <c r="F96" s="143"/>
      <c r="G96" s="143"/>
      <c r="H96" s="143"/>
      <c r="I96" s="138" t="e">
        <f ca="1">_xlfn.IFS(LEN(#REF!)=15,DATEDIF(TEXT("19"&amp;MID(#REF!,7,6),"0-00-00"),TODAY(),"y"),LEN(#REF!)=18,DATEDIF(TEXT(MID(#REF!,7,8),"0-00-00"),TODAY(),"y"),TRUE,"身份证错误")</f>
        <v>#REF!</v>
      </c>
      <c r="J96" s="165"/>
    </row>
    <row r="97" s="129" customFormat="1" ht="20" customHeight="1" spans="1:10">
      <c r="A97" s="76"/>
      <c r="B97" s="76"/>
      <c r="C97" s="155" t="s">
        <v>144</v>
      </c>
      <c r="D97" s="76" t="s">
        <v>145</v>
      </c>
      <c r="E97" s="156"/>
      <c r="F97" s="76"/>
      <c r="G97" s="76"/>
      <c r="H97" s="76"/>
      <c r="I97" s="138" t="e">
        <f ca="1">_xlfn.IFS(LEN(#REF!)=15,DATEDIF(TEXT("19"&amp;MID(#REF!,7,6),"0-00-00"),TODAY(),"y"),LEN(#REF!)=18,DATEDIF(TEXT(MID(#REF!,7,8),"0-00-00"),TODAY(),"y"),TRUE,"身份证错误")</f>
        <v>#REF!</v>
      </c>
      <c r="J97" s="164"/>
    </row>
    <row r="98" s="129" customFormat="1" ht="27" customHeight="1" spans="1:10">
      <c r="A98" s="157">
        <v>77</v>
      </c>
      <c r="B98" s="144" t="s">
        <v>51</v>
      </c>
      <c r="C98" s="155" t="s">
        <v>146</v>
      </c>
      <c r="D98" s="76" t="s">
        <v>35</v>
      </c>
      <c r="E98" s="156">
        <v>1</v>
      </c>
      <c r="F98" s="154">
        <v>410</v>
      </c>
      <c r="G98" s="154">
        <v>30</v>
      </c>
      <c r="H98" s="154">
        <f t="shared" si="9"/>
        <v>440</v>
      </c>
      <c r="I98" s="138" t="e">
        <f ca="1">_xlfn.IFS(LEN(#REF!)=15,DATEDIF(TEXT("19"&amp;MID(#REF!,7,6),"0-00-00"),TODAY(),"y"),LEN(#REF!)=18,DATEDIF(TEXT(MID(#REF!,7,8),"0-00-00"),TODAY(),"y"),TRUE,"身份证错误")</f>
        <v>#REF!</v>
      </c>
      <c r="J98" s="151" t="s">
        <v>147</v>
      </c>
    </row>
    <row r="99" s="129" customFormat="1" ht="27" customHeight="1" spans="1:10">
      <c r="A99" s="157">
        <v>78</v>
      </c>
      <c r="B99" s="144" t="s">
        <v>74</v>
      </c>
      <c r="C99" s="76" t="s">
        <v>148</v>
      </c>
      <c r="D99" s="60" t="s">
        <v>35</v>
      </c>
      <c r="E99" s="142">
        <v>1</v>
      </c>
      <c r="F99" s="143">
        <v>440</v>
      </c>
      <c r="G99" s="143">
        <v>30</v>
      </c>
      <c r="H99" s="143">
        <f t="shared" si="9"/>
        <v>470</v>
      </c>
      <c r="I99" s="138" t="e">
        <f ca="1">_xlfn.IFS(LEN(#REF!)=15,DATEDIF(TEXT("19"&amp;MID(#REF!,7,6),"0-00-00"),TODAY(),"y"),LEN(#REF!)=18,DATEDIF(TEXT(MID(#REF!,7,8),"0-00-00"),TODAY(),"y"),TRUE,"身份证错误")</f>
        <v>#REF!</v>
      </c>
      <c r="J99" s="151" t="s">
        <v>149</v>
      </c>
    </row>
    <row r="100" s="129" customFormat="1" ht="27" customHeight="1" spans="1:11">
      <c r="A100" s="157">
        <v>79</v>
      </c>
      <c r="B100" s="141" t="s">
        <v>74</v>
      </c>
      <c r="C100" s="141" t="s">
        <v>150</v>
      </c>
      <c r="D100" s="141" t="s">
        <v>35</v>
      </c>
      <c r="E100" s="138">
        <v>1</v>
      </c>
      <c r="F100" s="154">
        <v>410</v>
      </c>
      <c r="G100" s="154">
        <v>30</v>
      </c>
      <c r="H100" s="154">
        <f t="shared" si="9"/>
        <v>440</v>
      </c>
      <c r="I100" s="138" t="e">
        <f ca="1">_xlfn.IFS(LEN(#REF!)=15,DATEDIF(TEXT("19"&amp;MID(#REF!,7,6),"0-00-00"),TODAY(),"y"),LEN(#REF!)=18,DATEDIF(TEXT(MID(#REF!,7,8),"0-00-00"),TODAY(),"y"),TRUE,"身份证错误")</f>
        <v>#REF!</v>
      </c>
      <c r="J100" s="166" t="s">
        <v>151</v>
      </c>
      <c r="K100" s="129" t="s">
        <v>152</v>
      </c>
    </row>
    <row r="101" s="129" customFormat="1" ht="27" customHeight="1" spans="1:11">
      <c r="A101" s="157">
        <v>80</v>
      </c>
      <c r="B101" s="141" t="s">
        <v>74</v>
      </c>
      <c r="C101" s="141" t="s">
        <v>153</v>
      </c>
      <c r="D101" s="141" t="s">
        <v>35</v>
      </c>
      <c r="E101" s="138">
        <v>1</v>
      </c>
      <c r="F101" s="154">
        <v>410</v>
      </c>
      <c r="G101" s="154">
        <v>30</v>
      </c>
      <c r="H101" s="154">
        <f t="shared" si="9"/>
        <v>440</v>
      </c>
      <c r="I101" s="138" t="e">
        <f ca="1">_xlfn.IFS(LEN(#REF!)=15,DATEDIF(TEXT("19"&amp;MID(#REF!,7,6),"0-00-00"),TODAY(),"y"),LEN(#REF!)=18,DATEDIF(TEXT(MID(#REF!,7,8),"0-00-00"),TODAY(),"y"),TRUE,"身份证错误")</f>
        <v>#REF!</v>
      </c>
      <c r="J101" s="151" t="s">
        <v>154</v>
      </c>
      <c r="K101" s="129" t="s">
        <v>155</v>
      </c>
    </row>
    <row r="102" s="129" customFormat="1" ht="27" customHeight="1" spans="1:10">
      <c r="A102" s="157">
        <v>81</v>
      </c>
      <c r="B102" s="141" t="s">
        <v>110</v>
      </c>
      <c r="C102" s="141" t="s">
        <v>156</v>
      </c>
      <c r="D102" s="80" t="s">
        <v>35</v>
      </c>
      <c r="E102" s="142">
        <v>1</v>
      </c>
      <c r="F102" s="143">
        <v>440</v>
      </c>
      <c r="G102" s="143">
        <v>30</v>
      </c>
      <c r="H102" s="143">
        <f t="shared" si="9"/>
        <v>470</v>
      </c>
      <c r="I102" s="138" t="e">
        <f ca="1">_xlfn.IFS(LEN(#REF!)=15,DATEDIF(TEXT("19"&amp;MID(#REF!,7,6),"0-00-00"),TODAY(),"y"),LEN(#REF!)=18,DATEDIF(TEXT(MID(#REF!,7,8),"0-00-00"),TODAY(),"y"),TRUE,"身份证错误")</f>
        <v>#REF!</v>
      </c>
      <c r="J102" s="151" t="s">
        <v>157</v>
      </c>
    </row>
    <row r="103" s="129" customFormat="1" ht="27" customHeight="1" spans="1:10">
      <c r="A103" s="157">
        <v>82</v>
      </c>
      <c r="B103" s="144" t="s">
        <v>74</v>
      </c>
      <c r="C103" s="155" t="s">
        <v>158</v>
      </c>
      <c r="D103" s="76" t="s">
        <v>35</v>
      </c>
      <c r="E103" s="156">
        <v>1</v>
      </c>
      <c r="F103" s="154">
        <v>410</v>
      </c>
      <c r="G103" s="154">
        <v>30</v>
      </c>
      <c r="H103" s="154">
        <f t="shared" si="9"/>
        <v>440</v>
      </c>
      <c r="I103" s="138" t="e">
        <f ca="1">_xlfn.IFS(LEN(#REF!)=15,DATEDIF(TEXT("19"&amp;MID(#REF!,7,6),"0-00-00"),TODAY(),"y"),LEN(#REF!)=18,DATEDIF(TEXT(MID(#REF!,7,8),"0-00-00"),TODAY(),"y"),TRUE,"身份证错误")</f>
        <v>#REF!</v>
      </c>
      <c r="J103" s="151" t="s">
        <v>159</v>
      </c>
    </row>
    <row r="104" s="129" customFormat="1" ht="27" customHeight="1" spans="1:10">
      <c r="A104" s="157">
        <v>83</v>
      </c>
      <c r="B104" s="141" t="s">
        <v>33</v>
      </c>
      <c r="C104" s="141" t="s">
        <v>160</v>
      </c>
      <c r="D104" s="80" t="s">
        <v>35</v>
      </c>
      <c r="E104" s="142">
        <v>1</v>
      </c>
      <c r="F104" s="154">
        <v>410</v>
      </c>
      <c r="G104" s="154">
        <v>30</v>
      </c>
      <c r="H104" s="154">
        <f t="shared" si="9"/>
        <v>440</v>
      </c>
      <c r="I104" s="138" t="e">
        <f ca="1">_xlfn.IFS(LEN(#REF!)=15,DATEDIF(TEXT("19"&amp;MID(#REF!,7,6),"0-00-00"),TODAY(),"y"),LEN(#REF!)=18,DATEDIF(TEXT(MID(#REF!,7,8),"0-00-00"),TODAY(),"y"),TRUE,"身份证错误")</f>
        <v>#REF!</v>
      </c>
      <c r="J104" s="151" t="s">
        <v>161</v>
      </c>
    </row>
    <row r="105" s="129" customFormat="1" ht="27" customHeight="1" spans="1:10">
      <c r="A105" s="157">
        <v>84</v>
      </c>
      <c r="B105" s="141" t="s">
        <v>51</v>
      </c>
      <c r="C105" s="141" t="s">
        <v>162</v>
      </c>
      <c r="D105" s="80" t="s">
        <v>35</v>
      </c>
      <c r="E105" s="142">
        <v>1</v>
      </c>
      <c r="F105" s="143">
        <v>440</v>
      </c>
      <c r="G105" s="143">
        <v>30</v>
      </c>
      <c r="H105" s="143">
        <f t="shared" si="9"/>
        <v>470</v>
      </c>
      <c r="I105" s="138" t="e">
        <f ca="1">_xlfn.IFS(LEN(#REF!)=15,DATEDIF(TEXT("19"&amp;MID(#REF!,7,6),"0-00-00"),TODAY(),"y"),LEN(#REF!)=18,DATEDIF(TEXT(MID(#REF!,7,8),"0-00-00"),TODAY(),"y"),TRUE,"身份证错误")</f>
        <v>#REF!</v>
      </c>
      <c r="J105" s="151" t="s">
        <v>163</v>
      </c>
    </row>
    <row r="106" s="129" customFormat="1" ht="37" customHeight="1" spans="1:10">
      <c r="A106" s="157">
        <v>85</v>
      </c>
      <c r="B106" s="141" t="s">
        <v>74</v>
      </c>
      <c r="C106" s="141" t="s">
        <v>164</v>
      </c>
      <c r="D106" s="80" t="s">
        <v>35</v>
      </c>
      <c r="E106" s="142">
        <v>1</v>
      </c>
      <c r="F106" s="143">
        <v>440</v>
      </c>
      <c r="G106" s="143">
        <v>30</v>
      </c>
      <c r="H106" s="143">
        <f t="shared" si="9"/>
        <v>470</v>
      </c>
      <c r="I106" s="138" t="e">
        <f ca="1">_xlfn.IFS(LEN(#REF!)=15,DATEDIF(TEXT("19"&amp;MID(#REF!,7,6),"0-00-00"),TODAY(),"y"),LEN(#REF!)=18,DATEDIF(TEXT(MID(#REF!,7,8),"0-00-00"),TODAY(),"y"),TRUE,"身份证错误")</f>
        <v>#REF!</v>
      </c>
      <c r="J106" s="151" t="s">
        <v>165</v>
      </c>
    </row>
    <row r="107" s="129" customFormat="1" ht="75" customHeight="1" spans="1:10">
      <c r="A107" s="157">
        <v>86</v>
      </c>
      <c r="B107" s="141" t="s">
        <v>110</v>
      </c>
      <c r="C107" s="141" t="s">
        <v>166</v>
      </c>
      <c r="D107" s="80" t="s">
        <v>35</v>
      </c>
      <c r="E107" s="142">
        <v>1</v>
      </c>
      <c r="F107" s="143">
        <v>440</v>
      </c>
      <c r="G107" s="143">
        <v>10</v>
      </c>
      <c r="H107" s="143">
        <f t="shared" si="9"/>
        <v>450</v>
      </c>
      <c r="I107" s="138" t="e">
        <f ca="1">_xlfn.IFS(LEN(#REF!)=15,DATEDIF(TEXT("19"&amp;MID(#REF!,7,6),"0-00-00"),TODAY(),"y"),LEN(#REF!)=18,DATEDIF(TEXT(MID(#REF!,7,8),"0-00-00"),TODAY(),"y"),TRUE,"身份证错误")</f>
        <v>#REF!</v>
      </c>
      <c r="J107" s="151" t="s">
        <v>167</v>
      </c>
    </row>
    <row r="108" s="129" customFormat="1" ht="20" customHeight="1" spans="1:10">
      <c r="A108" s="157"/>
      <c r="B108" s="141" t="s">
        <v>51</v>
      </c>
      <c r="C108" s="141" t="s">
        <v>168</v>
      </c>
      <c r="D108" s="141" t="s">
        <v>35</v>
      </c>
      <c r="E108" s="138">
        <v>2</v>
      </c>
      <c r="F108" s="143">
        <v>0</v>
      </c>
      <c r="G108" s="143">
        <v>60</v>
      </c>
      <c r="H108" s="143">
        <f t="shared" si="9"/>
        <v>60</v>
      </c>
      <c r="I108" s="138" t="e">
        <f ca="1">_xlfn.IFS(LEN(#REF!)=15,DATEDIF(TEXT("19"&amp;MID(#REF!,7,6),"0-00-00"),TODAY(),"y"),LEN(#REF!)=18,DATEDIF(TEXT(MID(#REF!,7,8),"0-00-00"),TODAY(),"y"),TRUE,"身份证错误")</f>
        <v>#REF!</v>
      </c>
      <c r="J108" s="151" t="s">
        <v>30</v>
      </c>
    </row>
    <row r="109" s="129" customFormat="1" ht="20" customHeight="1" spans="1:10">
      <c r="A109" s="157"/>
      <c r="B109" s="141"/>
      <c r="C109" s="141" t="s">
        <v>169</v>
      </c>
      <c r="D109" s="141" t="s">
        <v>42</v>
      </c>
      <c r="E109" s="138"/>
      <c r="F109" s="141"/>
      <c r="G109" s="141"/>
      <c r="H109" s="141"/>
      <c r="I109" s="138" t="e">
        <f ca="1">_xlfn.IFS(LEN(#REF!)=15,DATEDIF(TEXT("19"&amp;MID(#REF!,7,6),"0-00-00"),TODAY(),"y"),LEN(#REF!)=18,DATEDIF(TEXT(MID(#REF!,7,8),"0-00-00"),TODAY(),"y"),TRUE,"身份证错误")</f>
        <v>#REF!</v>
      </c>
      <c r="J109" s="151"/>
    </row>
    <row r="110" s="129" customFormat="1" ht="20" customHeight="1" spans="1:10">
      <c r="A110" s="157"/>
      <c r="B110" s="144" t="s">
        <v>74</v>
      </c>
      <c r="C110" s="147" t="s">
        <v>170</v>
      </c>
      <c r="D110" s="60" t="s">
        <v>35</v>
      </c>
      <c r="E110" s="146">
        <v>1</v>
      </c>
      <c r="F110" s="141" t="s">
        <v>171</v>
      </c>
      <c r="G110" s="138">
        <v>10</v>
      </c>
      <c r="H110" s="138">
        <v>10</v>
      </c>
      <c r="I110" s="138" t="e">
        <f ca="1">_xlfn.IFS(LEN(#REF!)=15,DATEDIF(TEXT("19"&amp;MID(#REF!,7,6),"0-00-00"),TODAY(),"y"),LEN(#REF!)=18,DATEDIF(TEXT(MID(#REF!,7,8),"0-00-00"),TODAY(),"y"),TRUE,"身份证错误")</f>
        <v>#REF!</v>
      </c>
      <c r="J110" s="151" t="s">
        <v>172</v>
      </c>
    </row>
    <row r="111" s="129" customFormat="1" ht="20" customHeight="1" spans="1:10">
      <c r="A111" s="157"/>
      <c r="B111" s="144" t="s">
        <v>110</v>
      </c>
      <c r="C111" s="144" t="s">
        <v>173</v>
      </c>
      <c r="D111" s="60" t="s">
        <v>35</v>
      </c>
      <c r="E111" s="142">
        <v>1</v>
      </c>
      <c r="F111" s="141" t="s">
        <v>171</v>
      </c>
      <c r="G111" s="138">
        <v>10</v>
      </c>
      <c r="H111" s="138">
        <v>10</v>
      </c>
      <c r="I111" s="138" t="e">
        <f ca="1">_xlfn.IFS(LEN(#REF!)=15,DATEDIF(TEXT("19"&amp;MID(#REF!,7,6),"0-00-00"),TODAY(),"y"),LEN(#REF!)=18,DATEDIF(TEXT(MID(#REF!,7,8),"0-00-00"),TODAY(),"y"),TRUE,"身份证错误")</f>
        <v>#REF!</v>
      </c>
      <c r="J111" s="151" t="s">
        <v>172</v>
      </c>
    </row>
    <row r="112" s="129" customFormat="1" ht="20" customHeight="1" spans="1:10">
      <c r="A112" s="146"/>
      <c r="B112" s="144" t="s">
        <v>74</v>
      </c>
      <c r="C112" s="141" t="s">
        <v>174</v>
      </c>
      <c r="D112" s="60" t="s">
        <v>35</v>
      </c>
      <c r="E112" s="138">
        <v>1</v>
      </c>
      <c r="F112" s="143">
        <v>0</v>
      </c>
      <c r="G112" s="143">
        <v>30</v>
      </c>
      <c r="H112" s="143">
        <f>F112+G112</f>
        <v>30</v>
      </c>
      <c r="I112" s="138" t="e">
        <f ca="1">_xlfn.IFS(LEN(#REF!)=15,DATEDIF(TEXT("19"&amp;MID(#REF!,7,6),"0-00-00"),TODAY(),"y"),LEN(#REF!)=18,DATEDIF(TEXT(MID(#REF!,7,8),"0-00-00"),TODAY(),"y"),TRUE,"身份证错误")</f>
        <v>#REF!</v>
      </c>
      <c r="J112" s="149" t="s">
        <v>30</v>
      </c>
    </row>
    <row r="113" s="129" customFormat="1" customHeight="1" spans="1:10">
      <c r="A113" s="158" t="s">
        <v>15</v>
      </c>
      <c r="B113" s="159"/>
      <c r="C113" s="159"/>
      <c r="D113" s="160"/>
      <c r="E113" s="156">
        <f>SUM(E3:E107)</f>
        <v>105</v>
      </c>
      <c r="F113" s="160">
        <f>SUM(F3:F108)</f>
        <v>42960</v>
      </c>
      <c r="G113" s="160">
        <f>SUM(G3:G112)</f>
        <v>3240</v>
      </c>
      <c r="H113" s="160">
        <f>SUM(H3:H112)</f>
        <v>46200</v>
      </c>
      <c r="I113" s="149"/>
      <c r="J113" s="60"/>
    </row>
    <row r="114" s="129" customFormat="1" customHeight="1" spans="1:10">
      <c r="A114" s="132"/>
      <c r="B114" s="133"/>
      <c r="C114" s="133"/>
      <c r="D114" s="134"/>
      <c r="E114" s="135"/>
      <c r="F114" s="133"/>
      <c r="G114" s="133"/>
      <c r="H114" s="133"/>
      <c r="I114" s="133"/>
      <c r="J114" s="132"/>
    </row>
    <row r="115" s="131" customFormat="1" customHeight="1" spans="1:10">
      <c r="A115" s="132"/>
      <c r="B115" s="133"/>
      <c r="C115" s="133"/>
      <c r="D115" s="134"/>
      <c r="E115" s="135"/>
      <c r="F115" s="133"/>
      <c r="G115" s="133"/>
      <c r="H115" s="133"/>
      <c r="I115" s="133"/>
      <c r="J115" s="132"/>
    </row>
    <row r="116" s="131" customFormat="1" customHeight="1" spans="1:10">
      <c r="A116" s="132"/>
      <c r="B116" s="133"/>
      <c r="C116" s="133"/>
      <c r="D116" s="134"/>
      <c r="E116" s="135"/>
      <c r="F116" s="133"/>
      <c r="G116" s="133"/>
      <c r="H116" s="133"/>
      <c r="I116" s="133"/>
      <c r="J116" s="132"/>
    </row>
    <row r="117" s="131" customFormat="1" customHeight="1" spans="1:10">
      <c r="A117" s="132"/>
      <c r="B117" s="133"/>
      <c r="C117" s="133"/>
      <c r="D117" s="134"/>
      <c r="E117" s="135"/>
      <c r="F117" s="133"/>
      <c r="G117" s="133"/>
      <c r="H117" s="133"/>
      <c r="I117" s="133"/>
      <c r="J117" s="132"/>
    </row>
  </sheetData>
  <autoFilter ref="A2:K113">
    <extLst/>
  </autoFilter>
  <mergeCells count="5">
    <mergeCell ref="A1:J1"/>
    <mergeCell ref="A113:C113"/>
    <mergeCell ref="J92:J93"/>
    <mergeCell ref="J95:J97"/>
    <mergeCell ref="J108:J109"/>
  </mergeCells>
  <conditionalFormatting sqref="C97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C98"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C103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pageMargins left="0.393055555555556" right="0.393055555555556" top="0.554861111111111" bottom="0.357638888888889" header="0.298611111111111" footer="0.298611111111111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"/>
  <sheetViews>
    <sheetView workbookViewId="0">
      <selection activeCell="J3" sqref="J$1:J$1048576"/>
    </sheetView>
  </sheetViews>
  <sheetFormatPr defaultColWidth="9" defaultRowHeight="13.5"/>
  <cols>
    <col min="1" max="1" width="6" style="84" customWidth="1"/>
    <col min="2" max="2" width="9" style="84"/>
    <col min="3" max="3" width="10.25" style="84" customWidth="1"/>
    <col min="4" max="4" width="8.875" style="84" customWidth="1"/>
    <col min="5" max="5" width="6.375" style="84" customWidth="1"/>
    <col min="6" max="6" width="7.875" style="86" hidden="1" customWidth="1"/>
    <col min="7" max="9" width="9.625" style="84" customWidth="1"/>
    <col min="10" max="10" width="12.875" style="84" customWidth="1"/>
    <col min="11" max="11" width="13.875" style="87" customWidth="1"/>
    <col min="12" max="16384" width="9" style="84"/>
  </cols>
  <sheetData>
    <row r="1" s="84" customFormat="1" ht="22.5" spans="1:11">
      <c r="A1" s="88" t="s">
        <v>175</v>
      </c>
      <c r="B1" s="88"/>
      <c r="C1" s="88"/>
      <c r="D1" s="88"/>
      <c r="E1" s="88"/>
      <c r="F1" s="88"/>
      <c r="G1" s="88"/>
      <c r="H1" s="88"/>
      <c r="I1" s="88"/>
      <c r="J1" s="88"/>
      <c r="K1" s="87"/>
    </row>
    <row r="2" s="84" customFormat="1" ht="22.5" hidden="1" spans="1:11">
      <c r="A2" s="89" t="s">
        <v>176</v>
      </c>
      <c r="B2" s="89"/>
      <c r="C2" s="88"/>
      <c r="D2" s="88"/>
      <c r="E2" s="88"/>
      <c r="F2" s="88"/>
      <c r="G2" s="88"/>
      <c r="H2" s="88"/>
      <c r="I2" s="88"/>
      <c r="J2" s="119"/>
      <c r="K2" s="87"/>
    </row>
    <row r="3" s="84" customFormat="1" ht="30" customHeight="1" spans="1:11">
      <c r="A3" s="90" t="s">
        <v>2</v>
      </c>
      <c r="B3" s="90" t="s">
        <v>25</v>
      </c>
      <c r="C3" s="90" t="s">
        <v>177</v>
      </c>
      <c r="D3" s="90" t="s">
        <v>178</v>
      </c>
      <c r="E3" s="90" t="s">
        <v>179</v>
      </c>
      <c r="F3" s="90" t="s">
        <v>180</v>
      </c>
      <c r="G3" s="90" t="s">
        <v>181</v>
      </c>
      <c r="H3" s="90" t="s">
        <v>182</v>
      </c>
      <c r="I3" s="90" t="s">
        <v>15</v>
      </c>
      <c r="J3" s="90" t="s">
        <v>32</v>
      </c>
      <c r="K3" s="87"/>
    </row>
    <row r="4" s="84" customFormat="1" ht="18" customHeight="1" spans="1:11">
      <c r="A4" s="91">
        <f>MAX(A$3:A3)+1</f>
        <v>1</v>
      </c>
      <c r="B4" s="92" t="s">
        <v>183</v>
      </c>
      <c r="C4" s="92" t="s">
        <v>184</v>
      </c>
      <c r="D4" s="93" t="s">
        <v>35</v>
      </c>
      <c r="E4" s="92">
        <v>1</v>
      </c>
      <c r="F4" s="94">
        <v>430</v>
      </c>
      <c r="G4" s="94">
        <v>440</v>
      </c>
      <c r="H4" s="94">
        <v>30</v>
      </c>
      <c r="I4" s="94">
        <f t="shared" ref="I4:I31" si="0">SUM(G4:H4)</f>
        <v>470</v>
      </c>
      <c r="J4" s="93" t="s">
        <v>185</v>
      </c>
      <c r="K4" s="87"/>
    </row>
    <row r="5" s="84" customFormat="1" ht="18" customHeight="1" spans="1:11">
      <c r="A5" s="95">
        <f>MAX(A$3:A4)+1</f>
        <v>2</v>
      </c>
      <c r="B5" s="96" t="s">
        <v>183</v>
      </c>
      <c r="C5" s="96" t="s">
        <v>186</v>
      </c>
      <c r="D5" s="97" t="s">
        <v>35</v>
      </c>
      <c r="E5" s="96">
        <v>2</v>
      </c>
      <c r="F5" s="96">
        <v>800</v>
      </c>
      <c r="G5" s="98">
        <v>820</v>
      </c>
      <c r="H5" s="98">
        <v>60</v>
      </c>
      <c r="I5" s="94">
        <f t="shared" si="0"/>
        <v>880</v>
      </c>
      <c r="J5" s="97" t="s">
        <v>185</v>
      </c>
      <c r="K5" s="87"/>
    </row>
    <row r="6" s="84" customFormat="1" ht="18" customHeight="1" spans="1:11">
      <c r="A6" s="95"/>
      <c r="B6" s="96"/>
      <c r="C6" s="96" t="s">
        <v>187</v>
      </c>
      <c r="D6" s="97" t="s">
        <v>50</v>
      </c>
      <c r="E6" s="96"/>
      <c r="F6" s="96"/>
      <c r="G6" s="99"/>
      <c r="H6" s="99"/>
      <c r="I6" s="94"/>
      <c r="J6" s="97"/>
      <c r="K6" s="87"/>
    </row>
    <row r="7" s="84" customFormat="1" ht="18" customHeight="1" spans="1:11">
      <c r="A7" s="91">
        <f>MAX(A$3:A6)+1</f>
        <v>3</v>
      </c>
      <c r="B7" s="92" t="s">
        <v>183</v>
      </c>
      <c r="C7" s="92" t="s">
        <v>188</v>
      </c>
      <c r="D7" s="93" t="s">
        <v>35</v>
      </c>
      <c r="E7" s="92">
        <v>1</v>
      </c>
      <c r="F7" s="95">
        <v>400</v>
      </c>
      <c r="G7" s="95">
        <v>410</v>
      </c>
      <c r="H7" s="100">
        <v>30</v>
      </c>
      <c r="I7" s="94">
        <f t="shared" si="0"/>
        <v>440</v>
      </c>
      <c r="J7" s="93" t="s">
        <v>185</v>
      </c>
      <c r="K7" s="87"/>
    </row>
    <row r="8" s="84" customFormat="1" ht="18" customHeight="1" spans="1:11">
      <c r="A8" s="91">
        <f>MAX(A$3:A7)+1</f>
        <v>4</v>
      </c>
      <c r="B8" s="92" t="s">
        <v>183</v>
      </c>
      <c r="C8" s="92" t="s">
        <v>189</v>
      </c>
      <c r="D8" s="93" t="s">
        <v>35</v>
      </c>
      <c r="E8" s="92">
        <v>1</v>
      </c>
      <c r="F8" s="95">
        <v>400</v>
      </c>
      <c r="G8" s="95">
        <v>410</v>
      </c>
      <c r="H8" s="100">
        <v>30</v>
      </c>
      <c r="I8" s="94">
        <f t="shared" si="0"/>
        <v>440</v>
      </c>
      <c r="J8" s="93" t="s">
        <v>185</v>
      </c>
      <c r="K8" s="87"/>
    </row>
    <row r="9" s="84" customFormat="1" ht="18" customHeight="1" spans="1:11">
      <c r="A9" s="91">
        <f>MAX(A$3:A8)+1</f>
        <v>5</v>
      </c>
      <c r="B9" s="92" t="s">
        <v>183</v>
      </c>
      <c r="C9" s="92" t="s">
        <v>190</v>
      </c>
      <c r="D9" s="93" t="s">
        <v>35</v>
      </c>
      <c r="E9" s="92">
        <v>1</v>
      </c>
      <c r="F9" s="95">
        <v>400</v>
      </c>
      <c r="G9" s="95">
        <v>410</v>
      </c>
      <c r="H9" s="100">
        <v>30</v>
      </c>
      <c r="I9" s="94">
        <f t="shared" si="0"/>
        <v>440</v>
      </c>
      <c r="J9" s="93" t="s">
        <v>185</v>
      </c>
      <c r="K9" s="87"/>
    </row>
    <row r="10" s="84" customFormat="1" ht="18" customHeight="1" spans="1:11">
      <c r="A10" s="91">
        <f>MAX(A$3:A9)+1</f>
        <v>6</v>
      </c>
      <c r="B10" s="96" t="s">
        <v>183</v>
      </c>
      <c r="C10" s="96" t="s">
        <v>191</v>
      </c>
      <c r="D10" s="97" t="s">
        <v>35</v>
      </c>
      <c r="E10" s="96">
        <v>1</v>
      </c>
      <c r="F10" s="94">
        <v>430</v>
      </c>
      <c r="G10" s="94">
        <v>440</v>
      </c>
      <c r="H10" s="94">
        <v>30</v>
      </c>
      <c r="I10" s="94">
        <f t="shared" si="0"/>
        <v>470</v>
      </c>
      <c r="J10" s="97" t="s">
        <v>185</v>
      </c>
      <c r="K10" s="87"/>
    </row>
    <row r="11" s="84" customFormat="1" ht="18" customHeight="1" spans="1:11">
      <c r="A11" s="91">
        <f>MAX(A$3:A10)+1</f>
        <v>7</v>
      </c>
      <c r="B11" s="92" t="s">
        <v>183</v>
      </c>
      <c r="C11" s="92" t="s">
        <v>192</v>
      </c>
      <c r="D11" s="93" t="s">
        <v>35</v>
      </c>
      <c r="E11" s="92">
        <v>1</v>
      </c>
      <c r="F11" s="94">
        <v>430</v>
      </c>
      <c r="G11" s="94">
        <v>440</v>
      </c>
      <c r="H11" s="94">
        <v>30</v>
      </c>
      <c r="I11" s="94">
        <f t="shared" si="0"/>
        <v>470</v>
      </c>
      <c r="J11" s="93" t="s">
        <v>185</v>
      </c>
      <c r="K11" s="87"/>
    </row>
    <row r="12" s="84" customFormat="1" ht="18" customHeight="1" spans="1:11">
      <c r="A12" s="91">
        <f>MAX(A$3:A11)+1</f>
        <v>8</v>
      </c>
      <c r="B12" s="92" t="s">
        <v>183</v>
      </c>
      <c r="C12" s="92" t="s">
        <v>193</v>
      </c>
      <c r="D12" s="93" t="s">
        <v>35</v>
      </c>
      <c r="E12" s="92">
        <v>1</v>
      </c>
      <c r="F12" s="94">
        <v>430</v>
      </c>
      <c r="G12" s="94">
        <v>440</v>
      </c>
      <c r="H12" s="94">
        <v>30</v>
      </c>
      <c r="I12" s="94">
        <f t="shared" si="0"/>
        <v>470</v>
      </c>
      <c r="J12" s="93" t="s">
        <v>185</v>
      </c>
      <c r="K12" s="87"/>
    </row>
    <row r="13" s="84" customFormat="1" ht="18" customHeight="1" spans="1:11">
      <c r="A13" s="91">
        <f>MAX(A$3:A12)+1</f>
        <v>9</v>
      </c>
      <c r="B13" s="92" t="s">
        <v>183</v>
      </c>
      <c r="C13" s="92" t="s">
        <v>194</v>
      </c>
      <c r="D13" s="92" t="s">
        <v>35</v>
      </c>
      <c r="E13" s="92">
        <v>1</v>
      </c>
      <c r="F13" s="94">
        <v>430</v>
      </c>
      <c r="G13" s="94">
        <v>440</v>
      </c>
      <c r="H13" s="94">
        <v>30</v>
      </c>
      <c r="I13" s="94">
        <f t="shared" si="0"/>
        <v>470</v>
      </c>
      <c r="J13" s="93" t="s">
        <v>185</v>
      </c>
      <c r="K13" s="87"/>
    </row>
    <row r="14" s="84" customFormat="1" ht="18" customHeight="1" spans="1:11">
      <c r="A14" s="91">
        <f>MAX(A$3:A13)+1</f>
        <v>10</v>
      </c>
      <c r="B14" s="92" t="s">
        <v>183</v>
      </c>
      <c r="C14" s="92" t="s">
        <v>195</v>
      </c>
      <c r="D14" s="92" t="s">
        <v>35</v>
      </c>
      <c r="E14" s="92">
        <v>1</v>
      </c>
      <c r="F14" s="94">
        <v>430</v>
      </c>
      <c r="G14" s="94">
        <v>440</v>
      </c>
      <c r="H14" s="94">
        <v>30</v>
      </c>
      <c r="I14" s="94">
        <f t="shared" si="0"/>
        <v>470</v>
      </c>
      <c r="J14" s="93" t="s">
        <v>185</v>
      </c>
      <c r="K14" s="87"/>
    </row>
    <row r="15" s="84" customFormat="1" ht="18" customHeight="1" spans="1:11">
      <c r="A15" s="91">
        <f>MAX(A$3:A14)+1</f>
        <v>11</v>
      </c>
      <c r="B15" s="92" t="s">
        <v>183</v>
      </c>
      <c r="C15" s="92" t="s">
        <v>196</v>
      </c>
      <c r="D15" s="92" t="s">
        <v>35</v>
      </c>
      <c r="E15" s="92">
        <v>1</v>
      </c>
      <c r="F15" s="94">
        <v>430</v>
      </c>
      <c r="G15" s="94">
        <v>440</v>
      </c>
      <c r="H15" s="94">
        <v>30</v>
      </c>
      <c r="I15" s="94">
        <f t="shared" si="0"/>
        <v>470</v>
      </c>
      <c r="J15" s="93" t="s">
        <v>185</v>
      </c>
      <c r="K15" s="87"/>
    </row>
    <row r="16" s="84" customFormat="1" ht="18" customHeight="1" spans="1:11">
      <c r="A16" s="91">
        <f>MAX(A$3:A15)+1</f>
        <v>12</v>
      </c>
      <c r="B16" s="92" t="s">
        <v>183</v>
      </c>
      <c r="C16" s="92" t="s">
        <v>197</v>
      </c>
      <c r="D16" s="92" t="s">
        <v>35</v>
      </c>
      <c r="E16" s="92">
        <v>1</v>
      </c>
      <c r="F16" s="94">
        <v>430</v>
      </c>
      <c r="G16" s="94">
        <v>440</v>
      </c>
      <c r="H16" s="94">
        <v>30</v>
      </c>
      <c r="I16" s="94">
        <f t="shared" si="0"/>
        <v>470</v>
      </c>
      <c r="J16" s="93" t="s">
        <v>185</v>
      </c>
      <c r="K16" s="87"/>
    </row>
    <row r="17" s="84" customFormat="1" ht="18" customHeight="1" spans="1:11">
      <c r="A17" s="91">
        <f>MAX(A$3:A16)+1</f>
        <v>13</v>
      </c>
      <c r="B17" s="92" t="s">
        <v>183</v>
      </c>
      <c r="C17" s="96" t="s">
        <v>198</v>
      </c>
      <c r="D17" s="92" t="s">
        <v>35</v>
      </c>
      <c r="E17" s="96">
        <v>1</v>
      </c>
      <c r="F17" s="94">
        <v>430</v>
      </c>
      <c r="G17" s="94">
        <v>440</v>
      </c>
      <c r="H17" s="94">
        <v>30</v>
      </c>
      <c r="I17" s="94">
        <f t="shared" si="0"/>
        <v>470</v>
      </c>
      <c r="J17" s="93" t="s">
        <v>185</v>
      </c>
      <c r="K17" s="87"/>
    </row>
    <row r="18" s="84" customFormat="1" ht="18" customHeight="1" spans="1:11">
      <c r="A18" s="91">
        <f>MAX(A$3:A17)+1</f>
        <v>14</v>
      </c>
      <c r="B18" s="92" t="s">
        <v>183</v>
      </c>
      <c r="C18" s="92" t="s">
        <v>199</v>
      </c>
      <c r="D18" s="92" t="s">
        <v>35</v>
      </c>
      <c r="E18" s="92">
        <v>1</v>
      </c>
      <c r="F18" s="94">
        <v>430</v>
      </c>
      <c r="G18" s="94">
        <v>440</v>
      </c>
      <c r="H18" s="94">
        <v>30</v>
      </c>
      <c r="I18" s="94">
        <f t="shared" si="0"/>
        <v>470</v>
      </c>
      <c r="J18" s="93" t="s">
        <v>185</v>
      </c>
      <c r="K18" s="87"/>
    </row>
    <row r="19" s="84" customFormat="1" ht="18" customHeight="1" spans="1:11">
      <c r="A19" s="91">
        <f>MAX(A$3:A18)+1</f>
        <v>15</v>
      </c>
      <c r="B19" s="92" t="s">
        <v>183</v>
      </c>
      <c r="C19" s="92" t="s">
        <v>200</v>
      </c>
      <c r="D19" s="92" t="s">
        <v>35</v>
      </c>
      <c r="E19" s="92">
        <v>1</v>
      </c>
      <c r="F19" s="95">
        <v>400</v>
      </c>
      <c r="G19" s="95">
        <v>410</v>
      </c>
      <c r="H19" s="100">
        <v>30</v>
      </c>
      <c r="I19" s="94">
        <f t="shared" si="0"/>
        <v>440</v>
      </c>
      <c r="J19" s="93" t="s">
        <v>185</v>
      </c>
      <c r="K19" s="87"/>
    </row>
    <row r="20" s="84" customFormat="1" ht="18" customHeight="1" spans="1:11">
      <c r="A20" s="91">
        <f>MAX(A$3:A19)+1</f>
        <v>16</v>
      </c>
      <c r="B20" s="92" t="s">
        <v>183</v>
      </c>
      <c r="C20" s="92" t="s">
        <v>201</v>
      </c>
      <c r="D20" s="92" t="s">
        <v>35</v>
      </c>
      <c r="E20" s="92">
        <v>1</v>
      </c>
      <c r="F20" s="94">
        <v>430</v>
      </c>
      <c r="G20" s="94">
        <v>440</v>
      </c>
      <c r="H20" s="94">
        <v>30</v>
      </c>
      <c r="I20" s="94">
        <f t="shared" si="0"/>
        <v>470</v>
      </c>
      <c r="J20" s="93" t="s">
        <v>185</v>
      </c>
      <c r="K20" s="120"/>
    </row>
    <row r="21" s="84" customFormat="1" ht="18" customHeight="1" spans="1:11">
      <c r="A21" s="91">
        <f>MAX(A$3:A20)+1</f>
        <v>17</v>
      </c>
      <c r="B21" s="92" t="s">
        <v>183</v>
      </c>
      <c r="C21" s="92" t="s">
        <v>202</v>
      </c>
      <c r="D21" s="92" t="s">
        <v>35</v>
      </c>
      <c r="E21" s="92">
        <v>1</v>
      </c>
      <c r="F21" s="94">
        <v>430</v>
      </c>
      <c r="G21" s="94">
        <v>440</v>
      </c>
      <c r="H21" s="94">
        <v>30</v>
      </c>
      <c r="I21" s="94">
        <f t="shared" si="0"/>
        <v>470</v>
      </c>
      <c r="J21" s="93" t="s">
        <v>185</v>
      </c>
      <c r="K21" s="87"/>
    </row>
    <row r="22" s="84" customFormat="1" ht="18" customHeight="1" spans="1:11">
      <c r="A22" s="91">
        <f>MAX(A$3:A21)+1</f>
        <v>18</v>
      </c>
      <c r="B22" s="92" t="s">
        <v>183</v>
      </c>
      <c r="C22" s="92" t="s">
        <v>203</v>
      </c>
      <c r="D22" s="92" t="s">
        <v>35</v>
      </c>
      <c r="E22" s="92">
        <v>1</v>
      </c>
      <c r="F22" s="94">
        <v>430</v>
      </c>
      <c r="G22" s="94">
        <v>440</v>
      </c>
      <c r="H22" s="94">
        <v>30</v>
      </c>
      <c r="I22" s="94">
        <f t="shared" si="0"/>
        <v>470</v>
      </c>
      <c r="J22" s="93" t="s">
        <v>185</v>
      </c>
      <c r="K22" s="87"/>
    </row>
    <row r="23" s="84" customFormat="1" ht="18" customHeight="1" spans="1:11">
      <c r="A23" s="91">
        <f>MAX(A$3:A22)+1</f>
        <v>19</v>
      </c>
      <c r="B23" s="101" t="s">
        <v>183</v>
      </c>
      <c r="C23" s="102" t="s">
        <v>204</v>
      </c>
      <c r="D23" s="94" t="s">
        <v>35</v>
      </c>
      <c r="E23" s="103">
        <v>1</v>
      </c>
      <c r="F23" s="94">
        <v>430</v>
      </c>
      <c r="G23" s="94">
        <v>440</v>
      </c>
      <c r="H23" s="94">
        <v>30</v>
      </c>
      <c r="I23" s="94">
        <f t="shared" si="0"/>
        <v>470</v>
      </c>
      <c r="J23" s="103" t="s">
        <v>185</v>
      </c>
      <c r="K23" s="87"/>
    </row>
    <row r="24" s="84" customFormat="1" ht="18" customHeight="1" spans="1:11">
      <c r="A24" s="91">
        <f>MAX(A$3:A23)+1</f>
        <v>20</v>
      </c>
      <c r="B24" s="101" t="s">
        <v>183</v>
      </c>
      <c r="C24" s="102" t="s">
        <v>205</v>
      </c>
      <c r="D24" s="94" t="s">
        <v>35</v>
      </c>
      <c r="E24" s="103">
        <v>1</v>
      </c>
      <c r="F24" s="103">
        <v>380</v>
      </c>
      <c r="G24" s="103">
        <v>390</v>
      </c>
      <c r="H24" s="103">
        <v>30</v>
      </c>
      <c r="I24" s="94">
        <f t="shared" si="0"/>
        <v>420</v>
      </c>
      <c r="J24" s="103" t="s">
        <v>185</v>
      </c>
      <c r="K24" s="87"/>
    </row>
    <row r="25" s="84" customFormat="1" ht="18" customHeight="1" spans="1:11">
      <c r="A25" s="91">
        <f>MAX(A$3:A24)+1</f>
        <v>21</v>
      </c>
      <c r="B25" s="101" t="s">
        <v>183</v>
      </c>
      <c r="C25" s="102" t="s">
        <v>206</v>
      </c>
      <c r="D25" s="94" t="s">
        <v>35</v>
      </c>
      <c r="E25" s="103">
        <v>1</v>
      </c>
      <c r="F25" s="94">
        <v>430</v>
      </c>
      <c r="G25" s="94">
        <v>440</v>
      </c>
      <c r="H25" s="94">
        <v>30</v>
      </c>
      <c r="I25" s="94">
        <f t="shared" si="0"/>
        <v>470</v>
      </c>
      <c r="J25" s="103" t="s">
        <v>185</v>
      </c>
      <c r="K25" s="87"/>
    </row>
    <row r="26" s="84" customFormat="1" ht="18" customHeight="1" spans="1:11">
      <c r="A26" s="91">
        <f>MAX(A$3:A25)+1</f>
        <v>22</v>
      </c>
      <c r="B26" s="101" t="s">
        <v>183</v>
      </c>
      <c r="C26" s="102" t="s">
        <v>207</v>
      </c>
      <c r="D26" s="94" t="s">
        <v>35</v>
      </c>
      <c r="E26" s="103">
        <v>1</v>
      </c>
      <c r="F26" s="103">
        <v>380</v>
      </c>
      <c r="G26" s="103">
        <v>390</v>
      </c>
      <c r="H26" s="103">
        <v>30</v>
      </c>
      <c r="I26" s="94">
        <f t="shared" si="0"/>
        <v>420</v>
      </c>
      <c r="J26" s="94" t="s">
        <v>185</v>
      </c>
      <c r="K26" s="87"/>
    </row>
    <row r="27" s="84" customFormat="1" ht="18" customHeight="1" spans="1:11">
      <c r="A27" s="91">
        <f>MAX(A$3:A26)+1</f>
        <v>23</v>
      </c>
      <c r="B27" s="101" t="s">
        <v>183</v>
      </c>
      <c r="C27" s="102" t="s">
        <v>208</v>
      </c>
      <c r="D27" s="94" t="s">
        <v>35</v>
      </c>
      <c r="E27" s="103">
        <v>1</v>
      </c>
      <c r="F27" s="103">
        <v>380</v>
      </c>
      <c r="G27" s="103">
        <v>390</v>
      </c>
      <c r="H27" s="103">
        <v>30</v>
      </c>
      <c r="I27" s="94">
        <f t="shared" si="0"/>
        <v>420</v>
      </c>
      <c r="J27" s="94" t="s">
        <v>185</v>
      </c>
      <c r="K27" s="87"/>
    </row>
    <row r="28" s="84" customFormat="1" ht="18" customHeight="1" spans="1:11">
      <c r="A28" s="91">
        <f>MAX(A$3:A27)+1</f>
        <v>24</v>
      </c>
      <c r="B28" s="101" t="s">
        <v>183</v>
      </c>
      <c r="C28" s="102" t="s">
        <v>209</v>
      </c>
      <c r="D28" s="94" t="s">
        <v>35</v>
      </c>
      <c r="E28" s="103">
        <v>1</v>
      </c>
      <c r="F28" s="103">
        <v>380</v>
      </c>
      <c r="G28" s="103">
        <v>390</v>
      </c>
      <c r="H28" s="103">
        <v>30</v>
      </c>
      <c r="I28" s="94">
        <f t="shared" si="0"/>
        <v>420</v>
      </c>
      <c r="J28" s="94" t="s">
        <v>210</v>
      </c>
      <c r="K28" s="87"/>
    </row>
    <row r="29" s="84" customFormat="1" ht="18" customHeight="1" spans="1:11">
      <c r="A29" s="91">
        <f>MAX(A$3:A28)+1</f>
        <v>25</v>
      </c>
      <c r="B29" s="104" t="s">
        <v>183</v>
      </c>
      <c r="C29" s="104" t="s">
        <v>211</v>
      </c>
      <c r="D29" s="104" t="s">
        <v>35</v>
      </c>
      <c r="E29" s="105">
        <v>1</v>
      </c>
      <c r="F29" s="104">
        <v>380</v>
      </c>
      <c r="G29" s="103">
        <v>390</v>
      </c>
      <c r="H29" s="103">
        <v>30</v>
      </c>
      <c r="I29" s="94">
        <f t="shared" si="0"/>
        <v>420</v>
      </c>
      <c r="J29" s="94" t="s">
        <v>185</v>
      </c>
      <c r="K29" s="121"/>
    </row>
    <row r="30" s="84" customFormat="1" ht="18" customHeight="1" spans="1:11">
      <c r="A30" s="91">
        <f>MAX(A$3:A29)+1</f>
        <v>26</v>
      </c>
      <c r="B30" s="104" t="s">
        <v>183</v>
      </c>
      <c r="C30" s="104" t="s">
        <v>212</v>
      </c>
      <c r="D30" s="104" t="s">
        <v>35</v>
      </c>
      <c r="E30" s="105">
        <v>1</v>
      </c>
      <c r="F30" s="104">
        <v>280</v>
      </c>
      <c r="G30" s="104">
        <v>290</v>
      </c>
      <c r="H30" s="104">
        <v>30</v>
      </c>
      <c r="I30" s="94">
        <f t="shared" si="0"/>
        <v>320</v>
      </c>
      <c r="J30" s="104" t="s">
        <v>185</v>
      </c>
      <c r="K30" s="121"/>
    </row>
    <row r="31" s="84" customFormat="1" ht="18" customHeight="1" spans="1:11">
      <c r="A31" s="103">
        <f>MAX(A$3:A30)+1</f>
        <v>27</v>
      </c>
      <c r="B31" s="101" t="s">
        <v>183</v>
      </c>
      <c r="C31" s="102" t="s">
        <v>213</v>
      </c>
      <c r="D31" s="94" t="s">
        <v>35</v>
      </c>
      <c r="E31" s="103">
        <v>2</v>
      </c>
      <c r="F31" s="103">
        <v>760</v>
      </c>
      <c r="G31" s="105">
        <v>780</v>
      </c>
      <c r="H31" s="105">
        <v>60</v>
      </c>
      <c r="I31" s="94">
        <f t="shared" si="0"/>
        <v>840</v>
      </c>
      <c r="J31" s="94" t="s">
        <v>185</v>
      </c>
      <c r="K31" s="87"/>
    </row>
    <row r="32" s="84" customFormat="1" ht="18" customHeight="1" spans="1:11">
      <c r="A32" s="103"/>
      <c r="B32" s="101"/>
      <c r="C32" s="102" t="s">
        <v>214</v>
      </c>
      <c r="D32" s="94" t="s">
        <v>50</v>
      </c>
      <c r="E32" s="103"/>
      <c r="F32" s="103"/>
      <c r="G32" s="106"/>
      <c r="H32" s="106"/>
      <c r="I32" s="94"/>
      <c r="J32" s="94"/>
      <c r="K32" s="87"/>
    </row>
    <row r="33" s="84" customFormat="1" ht="18" customHeight="1" spans="1:11">
      <c r="A33" s="103">
        <f>MAX(A$3:A32)+1</f>
        <v>28</v>
      </c>
      <c r="B33" s="107" t="s">
        <v>183</v>
      </c>
      <c r="C33" s="107" t="s">
        <v>215</v>
      </c>
      <c r="D33" s="107" t="s">
        <v>216</v>
      </c>
      <c r="E33" s="108">
        <v>1</v>
      </c>
      <c r="F33" s="103">
        <v>280</v>
      </c>
      <c r="G33" s="104">
        <v>290</v>
      </c>
      <c r="H33" s="103">
        <v>20</v>
      </c>
      <c r="I33" s="94">
        <f t="shared" ref="I33:I36" si="1">SUM(G33:H33)</f>
        <v>310</v>
      </c>
      <c r="J33" s="94" t="s">
        <v>185</v>
      </c>
      <c r="K33" s="87" t="s">
        <v>217</v>
      </c>
    </row>
    <row r="34" s="84" customFormat="1" ht="18" customHeight="1" spans="1:11">
      <c r="A34" s="91">
        <f>MAX(A$3:A33)+1</f>
        <v>29</v>
      </c>
      <c r="B34" s="109" t="s">
        <v>218</v>
      </c>
      <c r="C34" s="94" t="s">
        <v>219</v>
      </c>
      <c r="D34" s="94" t="s">
        <v>35</v>
      </c>
      <c r="E34" s="94">
        <v>1</v>
      </c>
      <c r="F34" s="94">
        <v>430</v>
      </c>
      <c r="G34" s="94">
        <v>440</v>
      </c>
      <c r="H34" s="94">
        <v>30</v>
      </c>
      <c r="I34" s="94">
        <f t="shared" si="1"/>
        <v>470</v>
      </c>
      <c r="J34" s="109" t="s">
        <v>220</v>
      </c>
      <c r="K34" s="87"/>
    </row>
    <row r="35" s="84" customFormat="1" ht="18" customHeight="1" spans="1:11">
      <c r="A35" s="91">
        <f>MAX(A$3:A34)+1</f>
        <v>30</v>
      </c>
      <c r="B35" s="109" t="s">
        <v>218</v>
      </c>
      <c r="C35" s="94" t="s">
        <v>221</v>
      </c>
      <c r="D35" s="94" t="s">
        <v>35</v>
      </c>
      <c r="E35" s="94">
        <v>1</v>
      </c>
      <c r="F35" s="94">
        <v>430</v>
      </c>
      <c r="G35" s="94">
        <v>440</v>
      </c>
      <c r="H35" s="94">
        <v>30</v>
      </c>
      <c r="I35" s="94">
        <f t="shared" si="1"/>
        <v>470</v>
      </c>
      <c r="J35" s="109" t="s">
        <v>220</v>
      </c>
      <c r="K35" s="87"/>
    </row>
    <row r="36" s="84" customFormat="1" ht="18" customHeight="1" spans="1:10">
      <c r="A36" s="91">
        <f>MAX(A$3:A35)+1</f>
        <v>31</v>
      </c>
      <c r="B36" s="109" t="s">
        <v>218</v>
      </c>
      <c r="C36" s="94" t="s">
        <v>222</v>
      </c>
      <c r="D36" s="94" t="s">
        <v>35</v>
      </c>
      <c r="E36" s="94">
        <v>3</v>
      </c>
      <c r="F36" s="104">
        <v>1200</v>
      </c>
      <c r="G36" s="104">
        <v>1230</v>
      </c>
      <c r="H36" s="104">
        <v>90</v>
      </c>
      <c r="I36" s="94">
        <f t="shared" si="1"/>
        <v>1320</v>
      </c>
      <c r="J36" s="109" t="s">
        <v>220</v>
      </c>
    </row>
    <row r="37" s="84" customFormat="1" ht="18" customHeight="1" spans="1:10">
      <c r="A37" s="91"/>
      <c r="B37" s="109"/>
      <c r="C37" s="94" t="s">
        <v>223</v>
      </c>
      <c r="D37" s="94" t="s">
        <v>145</v>
      </c>
      <c r="E37" s="94"/>
      <c r="F37" s="110"/>
      <c r="G37" s="110"/>
      <c r="H37" s="110"/>
      <c r="I37" s="94"/>
      <c r="J37" s="109"/>
    </row>
    <row r="38" s="84" customFormat="1" ht="18" customHeight="1" spans="1:10">
      <c r="A38" s="91"/>
      <c r="B38" s="109"/>
      <c r="C38" s="94" t="s">
        <v>224</v>
      </c>
      <c r="D38" s="94" t="s">
        <v>145</v>
      </c>
      <c r="E38" s="94"/>
      <c r="F38" s="111"/>
      <c r="G38" s="111"/>
      <c r="H38" s="111"/>
      <c r="I38" s="94"/>
      <c r="J38" s="109"/>
    </row>
    <row r="39" s="84" customFormat="1" ht="18" customHeight="1" spans="1:11">
      <c r="A39" s="91">
        <f>MAX(A$3:A38)+1</f>
        <v>32</v>
      </c>
      <c r="B39" s="109" t="s">
        <v>218</v>
      </c>
      <c r="C39" s="94" t="s">
        <v>225</v>
      </c>
      <c r="D39" s="94" t="s">
        <v>35</v>
      </c>
      <c r="E39" s="94">
        <v>1</v>
      </c>
      <c r="F39" s="94">
        <v>430</v>
      </c>
      <c r="G39" s="94">
        <v>440</v>
      </c>
      <c r="H39" s="94">
        <v>30</v>
      </c>
      <c r="I39" s="94">
        <f t="shared" ref="I39:I42" si="2">SUM(G39:H39)</f>
        <v>470</v>
      </c>
      <c r="J39" s="109" t="s">
        <v>220</v>
      </c>
      <c r="K39" s="87"/>
    </row>
    <row r="40" s="84" customFormat="1" ht="18" customHeight="1" spans="1:10">
      <c r="A40" s="98">
        <f>MAX(A$3:A39)+1</f>
        <v>33</v>
      </c>
      <c r="B40" s="104" t="s">
        <v>218</v>
      </c>
      <c r="C40" s="94" t="s">
        <v>226</v>
      </c>
      <c r="D40" s="94" t="s">
        <v>35</v>
      </c>
      <c r="E40" s="104">
        <v>1</v>
      </c>
      <c r="F40" s="104">
        <v>430</v>
      </c>
      <c r="G40" s="94">
        <v>440</v>
      </c>
      <c r="H40" s="94">
        <v>30</v>
      </c>
      <c r="I40" s="94">
        <f t="shared" si="2"/>
        <v>470</v>
      </c>
      <c r="J40" s="105" t="s">
        <v>185</v>
      </c>
    </row>
    <row r="41" s="84" customFormat="1" ht="18" customHeight="1" spans="1:11">
      <c r="A41" s="92">
        <f>MAX(A$3:A40)+1</f>
        <v>34</v>
      </c>
      <c r="B41" s="94" t="s">
        <v>218</v>
      </c>
      <c r="C41" s="94" t="s">
        <v>227</v>
      </c>
      <c r="D41" s="94" t="s">
        <v>35</v>
      </c>
      <c r="E41" s="94">
        <v>1</v>
      </c>
      <c r="F41" s="94">
        <v>430</v>
      </c>
      <c r="G41" s="94">
        <v>440</v>
      </c>
      <c r="H41" s="94">
        <v>30</v>
      </c>
      <c r="I41" s="94">
        <f t="shared" si="2"/>
        <v>470</v>
      </c>
      <c r="J41" s="103" t="s">
        <v>185</v>
      </c>
      <c r="K41" s="87"/>
    </row>
    <row r="42" s="84" customFormat="1" ht="18" customHeight="1" spans="1:10">
      <c r="A42" s="112">
        <f>MAX(A$3:A41)+1</f>
        <v>35</v>
      </c>
      <c r="B42" s="104" t="s">
        <v>218</v>
      </c>
      <c r="C42" s="94" t="s">
        <v>228</v>
      </c>
      <c r="D42" s="94" t="s">
        <v>35</v>
      </c>
      <c r="E42" s="104">
        <v>2</v>
      </c>
      <c r="F42" s="104">
        <v>760</v>
      </c>
      <c r="G42" s="105">
        <v>780</v>
      </c>
      <c r="H42" s="105">
        <v>60</v>
      </c>
      <c r="I42" s="94">
        <f t="shared" si="2"/>
        <v>840</v>
      </c>
      <c r="J42" s="105" t="s">
        <v>229</v>
      </c>
    </row>
    <row r="43" s="84" customFormat="1" ht="18" customHeight="1" spans="1:10">
      <c r="A43" s="113"/>
      <c r="B43" s="111"/>
      <c r="C43" s="94" t="s">
        <v>230</v>
      </c>
      <c r="D43" s="94" t="s">
        <v>50</v>
      </c>
      <c r="E43" s="111"/>
      <c r="F43" s="111"/>
      <c r="G43" s="106"/>
      <c r="H43" s="106"/>
      <c r="I43" s="94"/>
      <c r="J43" s="106"/>
    </row>
    <row r="44" s="84" customFormat="1" ht="18" customHeight="1" spans="1:10">
      <c r="A44" s="92">
        <f>MAX(A$3:A43)+1</f>
        <v>36</v>
      </c>
      <c r="B44" s="94" t="s">
        <v>218</v>
      </c>
      <c r="C44" s="94" t="s">
        <v>231</v>
      </c>
      <c r="D44" s="94" t="s">
        <v>35</v>
      </c>
      <c r="E44" s="94">
        <v>1</v>
      </c>
      <c r="F44" s="94">
        <v>430</v>
      </c>
      <c r="G44" s="94">
        <v>440</v>
      </c>
      <c r="H44" s="94">
        <v>30</v>
      </c>
      <c r="I44" s="94">
        <f t="shared" ref="I44:I48" si="3">SUM(G44:H44)</f>
        <v>470</v>
      </c>
      <c r="J44" s="103" t="s">
        <v>185</v>
      </c>
    </row>
    <row r="45" s="84" customFormat="1" ht="18" customHeight="1" spans="1:10">
      <c r="A45" s="92">
        <f>MAX(A$3:A44)+1</f>
        <v>37</v>
      </c>
      <c r="B45" s="94" t="s">
        <v>218</v>
      </c>
      <c r="C45" s="94" t="s">
        <v>232</v>
      </c>
      <c r="D45" s="94" t="s">
        <v>35</v>
      </c>
      <c r="E45" s="94">
        <v>1</v>
      </c>
      <c r="F45" s="103">
        <v>380</v>
      </c>
      <c r="G45" s="103">
        <v>390</v>
      </c>
      <c r="H45" s="103">
        <v>30</v>
      </c>
      <c r="I45" s="94">
        <f t="shared" si="3"/>
        <v>420</v>
      </c>
      <c r="J45" s="103" t="s">
        <v>233</v>
      </c>
    </row>
    <row r="46" s="84" customFormat="1" ht="18" customHeight="1" spans="1:11">
      <c r="A46" s="92">
        <f>MAX(A$3:A45)+1</f>
        <v>38</v>
      </c>
      <c r="B46" s="114" t="s">
        <v>218</v>
      </c>
      <c r="C46" s="114" t="s">
        <v>234</v>
      </c>
      <c r="D46" s="114" t="s">
        <v>35</v>
      </c>
      <c r="E46" s="114">
        <v>1</v>
      </c>
      <c r="F46" s="94">
        <v>430</v>
      </c>
      <c r="G46" s="94">
        <v>440</v>
      </c>
      <c r="H46" s="94">
        <v>30</v>
      </c>
      <c r="I46" s="94">
        <f t="shared" si="3"/>
        <v>470</v>
      </c>
      <c r="J46" s="109" t="s">
        <v>185</v>
      </c>
      <c r="K46" s="87"/>
    </row>
    <row r="47" s="84" customFormat="1" ht="18" customHeight="1" spans="1:11">
      <c r="A47" s="92">
        <f>MAX(A$3:A46)+1</f>
        <v>39</v>
      </c>
      <c r="B47" s="101" t="s">
        <v>218</v>
      </c>
      <c r="C47" s="94" t="s">
        <v>235</v>
      </c>
      <c r="D47" s="94" t="s">
        <v>35</v>
      </c>
      <c r="E47" s="94">
        <v>1</v>
      </c>
      <c r="F47" s="95">
        <v>400</v>
      </c>
      <c r="G47" s="95">
        <v>410</v>
      </c>
      <c r="H47" s="100">
        <v>30</v>
      </c>
      <c r="I47" s="94">
        <f t="shared" si="3"/>
        <v>440</v>
      </c>
      <c r="J47" s="103" t="s">
        <v>236</v>
      </c>
      <c r="K47" s="87"/>
    </row>
    <row r="48" s="84" customFormat="1" ht="18" customHeight="1" spans="1:11">
      <c r="A48" s="94">
        <f>MAX(A$3:A47)+1</f>
        <v>40</v>
      </c>
      <c r="B48" s="94" t="s">
        <v>218</v>
      </c>
      <c r="C48" s="94" t="s">
        <v>237</v>
      </c>
      <c r="D48" s="94" t="s">
        <v>35</v>
      </c>
      <c r="E48" s="94">
        <v>2</v>
      </c>
      <c r="F48" s="115">
        <v>800</v>
      </c>
      <c r="G48" s="98">
        <v>820</v>
      </c>
      <c r="H48" s="98">
        <v>60</v>
      </c>
      <c r="I48" s="94">
        <f t="shared" si="3"/>
        <v>880</v>
      </c>
      <c r="J48" s="103" t="s">
        <v>185</v>
      </c>
      <c r="K48" s="87" t="s">
        <v>238</v>
      </c>
    </row>
    <row r="49" s="84" customFormat="1" ht="18" customHeight="1" spans="1:11">
      <c r="A49" s="94"/>
      <c r="B49" s="94"/>
      <c r="C49" s="94" t="s">
        <v>239</v>
      </c>
      <c r="D49" s="94" t="s">
        <v>240</v>
      </c>
      <c r="E49" s="94"/>
      <c r="F49" s="116"/>
      <c r="G49" s="99"/>
      <c r="H49" s="99"/>
      <c r="I49" s="94"/>
      <c r="J49" s="103"/>
      <c r="K49" s="87"/>
    </row>
    <row r="50" s="84" customFormat="1" ht="18" customHeight="1" spans="1:11">
      <c r="A50" s="94">
        <f>MAX(A$3:A49)+1</f>
        <v>41</v>
      </c>
      <c r="B50" s="101" t="s">
        <v>218</v>
      </c>
      <c r="C50" s="94" t="s">
        <v>241</v>
      </c>
      <c r="D50" s="94" t="s">
        <v>35</v>
      </c>
      <c r="E50" s="94">
        <v>1</v>
      </c>
      <c r="F50" s="95">
        <v>400</v>
      </c>
      <c r="G50" s="95">
        <v>410</v>
      </c>
      <c r="H50" s="100">
        <v>30</v>
      </c>
      <c r="I50" s="94">
        <f t="shared" ref="I50:I53" si="4">SUM(G50:H50)</f>
        <v>440</v>
      </c>
      <c r="J50" s="103" t="s">
        <v>242</v>
      </c>
      <c r="K50" s="87"/>
    </row>
    <row r="51" s="84" customFormat="1" ht="18" customHeight="1" spans="1:11">
      <c r="A51" s="104">
        <f>MAX(A$3:A50)+1</f>
        <v>42</v>
      </c>
      <c r="B51" s="104" t="s">
        <v>218</v>
      </c>
      <c r="C51" s="94" t="s">
        <v>243</v>
      </c>
      <c r="D51" s="94" t="s">
        <v>35</v>
      </c>
      <c r="E51" s="104">
        <v>2</v>
      </c>
      <c r="F51" s="104">
        <v>800</v>
      </c>
      <c r="G51" s="98">
        <v>820</v>
      </c>
      <c r="H51" s="98">
        <v>60</v>
      </c>
      <c r="I51" s="94">
        <f t="shared" si="4"/>
        <v>880</v>
      </c>
      <c r="J51" s="105" t="s">
        <v>244</v>
      </c>
      <c r="K51" s="87"/>
    </row>
    <row r="52" s="84" customFormat="1" ht="18" customHeight="1" spans="1:11">
      <c r="A52" s="111"/>
      <c r="B52" s="111"/>
      <c r="C52" s="94" t="s">
        <v>245</v>
      </c>
      <c r="D52" s="94" t="s">
        <v>145</v>
      </c>
      <c r="E52" s="111"/>
      <c r="F52" s="111"/>
      <c r="G52" s="99"/>
      <c r="H52" s="99"/>
      <c r="I52" s="94"/>
      <c r="J52" s="106"/>
      <c r="K52" s="87"/>
    </row>
    <row r="53" s="84" customFormat="1" ht="18" customHeight="1" spans="1:11">
      <c r="A53" s="104">
        <f>MAX(A$3:A52)+1</f>
        <v>43</v>
      </c>
      <c r="B53" s="117" t="s">
        <v>218</v>
      </c>
      <c r="C53" s="94" t="s">
        <v>246</v>
      </c>
      <c r="D53" s="94" t="s">
        <v>35</v>
      </c>
      <c r="E53" s="104">
        <v>2</v>
      </c>
      <c r="F53" s="104">
        <v>760</v>
      </c>
      <c r="G53" s="105">
        <v>780</v>
      </c>
      <c r="H53" s="105">
        <v>60</v>
      </c>
      <c r="I53" s="94">
        <f t="shared" si="4"/>
        <v>840</v>
      </c>
      <c r="J53" s="105" t="s">
        <v>247</v>
      </c>
      <c r="K53" s="87"/>
    </row>
    <row r="54" s="84" customFormat="1" ht="18" customHeight="1" spans="1:11">
      <c r="A54" s="111"/>
      <c r="B54" s="118"/>
      <c r="C54" s="94" t="s">
        <v>248</v>
      </c>
      <c r="D54" s="94" t="s">
        <v>50</v>
      </c>
      <c r="E54" s="111"/>
      <c r="F54" s="111"/>
      <c r="G54" s="106"/>
      <c r="H54" s="106"/>
      <c r="I54" s="94"/>
      <c r="J54" s="106"/>
      <c r="K54" s="87"/>
    </row>
    <row r="55" s="84" customFormat="1" ht="18" customHeight="1" spans="1:11">
      <c r="A55" s="94">
        <f>MAX(A$3:A54)+1</f>
        <v>44</v>
      </c>
      <c r="B55" s="94" t="s">
        <v>218</v>
      </c>
      <c r="C55" s="94" t="s">
        <v>249</v>
      </c>
      <c r="D55" s="94" t="s">
        <v>35</v>
      </c>
      <c r="E55" s="94">
        <v>1</v>
      </c>
      <c r="F55" s="95">
        <v>400</v>
      </c>
      <c r="G55" s="95">
        <v>410</v>
      </c>
      <c r="H55" s="100">
        <v>30</v>
      </c>
      <c r="I55" s="94">
        <f t="shared" ref="I55:I60" si="5">SUM(G55:H55)</f>
        <v>440</v>
      </c>
      <c r="J55" s="103" t="s">
        <v>250</v>
      </c>
      <c r="K55" s="87"/>
    </row>
    <row r="56" s="84" customFormat="1" ht="18" customHeight="1" spans="1:11">
      <c r="A56" s="94">
        <f>MAX(A$3:A55)+1</f>
        <v>45</v>
      </c>
      <c r="B56" s="101" t="s">
        <v>218</v>
      </c>
      <c r="C56" s="94" t="s">
        <v>251</v>
      </c>
      <c r="D56" s="94" t="s">
        <v>35</v>
      </c>
      <c r="E56" s="94">
        <v>1</v>
      </c>
      <c r="F56" s="94">
        <v>430</v>
      </c>
      <c r="G56" s="94">
        <v>440</v>
      </c>
      <c r="H56" s="94">
        <v>30</v>
      </c>
      <c r="I56" s="94">
        <f t="shared" si="5"/>
        <v>470</v>
      </c>
      <c r="J56" s="122" t="s">
        <v>252</v>
      </c>
      <c r="K56" s="87"/>
    </row>
    <row r="57" s="84" customFormat="1" ht="18" customHeight="1" spans="1:11">
      <c r="A57" s="104">
        <f>MAX(A$3:A56)+1</f>
        <v>46</v>
      </c>
      <c r="B57" s="104" t="s">
        <v>218</v>
      </c>
      <c r="C57" s="94" t="s">
        <v>253</v>
      </c>
      <c r="D57" s="94" t="s">
        <v>35</v>
      </c>
      <c r="E57" s="103">
        <v>1</v>
      </c>
      <c r="F57" s="94">
        <v>400</v>
      </c>
      <c r="G57" s="95">
        <v>410</v>
      </c>
      <c r="H57" s="100">
        <v>30</v>
      </c>
      <c r="I57" s="94">
        <f t="shared" si="5"/>
        <v>440</v>
      </c>
      <c r="J57" s="104" t="s">
        <v>254</v>
      </c>
      <c r="K57" s="87"/>
    </row>
    <row r="58" s="84" customFormat="1" ht="18" customHeight="1" spans="1:11">
      <c r="A58" s="94">
        <f>MAX(A$3:A57)+1</f>
        <v>47</v>
      </c>
      <c r="B58" s="94" t="s">
        <v>218</v>
      </c>
      <c r="C58" s="94" t="s">
        <v>255</v>
      </c>
      <c r="D58" s="94" t="s">
        <v>35</v>
      </c>
      <c r="E58" s="103">
        <v>1</v>
      </c>
      <c r="F58" s="94">
        <v>430</v>
      </c>
      <c r="G58" s="94">
        <v>440</v>
      </c>
      <c r="H58" s="94">
        <v>30</v>
      </c>
      <c r="I58" s="94">
        <f t="shared" si="5"/>
        <v>470</v>
      </c>
      <c r="J58" s="94" t="s">
        <v>185</v>
      </c>
      <c r="K58" s="87"/>
    </row>
    <row r="59" s="84" customFormat="1" ht="18" customHeight="1" spans="1:11">
      <c r="A59" s="94">
        <f>MAX(A$3:A58)+1</f>
        <v>48</v>
      </c>
      <c r="B59" s="94" t="s">
        <v>218</v>
      </c>
      <c r="C59" s="94" t="s">
        <v>256</v>
      </c>
      <c r="D59" s="94" t="s">
        <v>35</v>
      </c>
      <c r="E59" s="103">
        <v>1</v>
      </c>
      <c r="F59" s="94">
        <v>430</v>
      </c>
      <c r="G59" s="94">
        <v>440</v>
      </c>
      <c r="H59" s="94">
        <v>30</v>
      </c>
      <c r="I59" s="94">
        <f t="shared" si="5"/>
        <v>470</v>
      </c>
      <c r="J59" s="94" t="s">
        <v>185</v>
      </c>
      <c r="K59" s="87"/>
    </row>
    <row r="60" s="84" customFormat="1" ht="18" customHeight="1" spans="1:11">
      <c r="A60" s="103">
        <f>MAX(A$3:A59)+1</f>
        <v>49</v>
      </c>
      <c r="B60" s="117" t="s">
        <v>218</v>
      </c>
      <c r="C60" s="102" t="s">
        <v>257</v>
      </c>
      <c r="D60" s="94" t="s">
        <v>35</v>
      </c>
      <c r="E60" s="103">
        <v>2</v>
      </c>
      <c r="F60" s="103">
        <v>860</v>
      </c>
      <c r="G60" s="105">
        <v>880</v>
      </c>
      <c r="H60" s="105">
        <v>60</v>
      </c>
      <c r="I60" s="94">
        <f t="shared" si="5"/>
        <v>940</v>
      </c>
      <c r="J60" s="104" t="s">
        <v>185</v>
      </c>
      <c r="K60" s="87"/>
    </row>
    <row r="61" s="84" customFormat="1" ht="18" customHeight="1" spans="1:11">
      <c r="A61" s="103"/>
      <c r="B61" s="118"/>
      <c r="C61" s="102" t="s">
        <v>258</v>
      </c>
      <c r="D61" s="94" t="s">
        <v>145</v>
      </c>
      <c r="E61" s="103"/>
      <c r="F61" s="103"/>
      <c r="G61" s="106"/>
      <c r="H61" s="106"/>
      <c r="I61" s="94"/>
      <c r="J61" s="111"/>
      <c r="K61" s="87"/>
    </row>
    <row r="62" s="84" customFormat="1" ht="18" customHeight="1" spans="1:11">
      <c r="A62" s="103">
        <f>MAX(A$3:A61)+1</f>
        <v>50</v>
      </c>
      <c r="B62" s="101" t="s">
        <v>218</v>
      </c>
      <c r="C62" s="102" t="s">
        <v>259</v>
      </c>
      <c r="D62" s="94" t="s">
        <v>35</v>
      </c>
      <c r="E62" s="103">
        <v>1</v>
      </c>
      <c r="F62" s="95">
        <v>400</v>
      </c>
      <c r="G62" s="95">
        <v>410</v>
      </c>
      <c r="H62" s="100">
        <v>30</v>
      </c>
      <c r="I62" s="94">
        <f t="shared" ref="I62:I65" si="6">SUM(G62:H62)</f>
        <v>440</v>
      </c>
      <c r="J62" s="94" t="s">
        <v>185</v>
      </c>
      <c r="K62" s="87"/>
    </row>
    <row r="63" s="84" customFormat="1" ht="18" customHeight="1" spans="1:11">
      <c r="A63" s="103">
        <f>MAX(A$3:A62)+1</f>
        <v>51</v>
      </c>
      <c r="B63" s="101" t="s">
        <v>218</v>
      </c>
      <c r="C63" s="102" t="s">
        <v>260</v>
      </c>
      <c r="D63" s="94" t="s">
        <v>35</v>
      </c>
      <c r="E63" s="103">
        <v>1</v>
      </c>
      <c r="F63" s="94">
        <v>430</v>
      </c>
      <c r="G63" s="94">
        <v>440</v>
      </c>
      <c r="H63" s="94">
        <v>30</v>
      </c>
      <c r="I63" s="94">
        <f t="shared" si="6"/>
        <v>470</v>
      </c>
      <c r="J63" s="103" t="s">
        <v>261</v>
      </c>
      <c r="K63" s="87"/>
    </row>
    <row r="64" s="84" customFormat="1" ht="18" customHeight="1" spans="1:11">
      <c r="A64" s="103">
        <f>MAX(A$3:A63)+1</f>
        <v>52</v>
      </c>
      <c r="B64" s="101" t="s">
        <v>218</v>
      </c>
      <c r="C64" s="102" t="s">
        <v>262</v>
      </c>
      <c r="D64" s="94" t="s">
        <v>35</v>
      </c>
      <c r="E64" s="103">
        <v>1</v>
      </c>
      <c r="F64" s="95">
        <v>400</v>
      </c>
      <c r="G64" s="95">
        <v>410</v>
      </c>
      <c r="H64" s="100">
        <v>30</v>
      </c>
      <c r="I64" s="94">
        <f t="shared" si="6"/>
        <v>440</v>
      </c>
      <c r="J64" s="103" t="s">
        <v>263</v>
      </c>
      <c r="K64" s="87"/>
    </row>
    <row r="65" s="84" customFormat="1" ht="18" customHeight="1" spans="1:11">
      <c r="A65" s="105">
        <f>MAX(A$3:A64)+1</f>
        <v>53</v>
      </c>
      <c r="B65" s="117" t="s">
        <v>218</v>
      </c>
      <c r="C65" s="102" t="s">
        <v>264</v>
      </c>
      <c r="D65" s="94" t="s">
        <v>35</v>
      </c>
      <c r="E65" s="105">
        <v>3</v>
      </c>
      <c r="F65" s="105">
        <v>840</v>
      </c>
      <c r="G65" s="105">
        <v>870</v>
      </c>
      <c r="H65" s="105">
        <v>90</v>
      </c>
      <c r="I65" s="94">
        <f t="shared" si="6"/>
        <v>960</v>
      </c>
      <c r="J65" s="105" t="s">
        <v>185</v>
      </c>
      <c r="K65" s="87"/>
    </row>
    <row r="66" s="84" customFormat="1" ht="18" customHeight="1" spans="1:11">
      <c r="A66" s="123"/>
      <c r="B66" s="124"/>
      <c r="C66" s="102" t="s">
        <v>265</v>
      </c>
      <c r="D66" s="94" t="s">
        <v>145</v>
      </c>
      <c r="E66" s="123"/>
      <c r="F66" s="123"/>
      <c r="G66" s="123"/>
      <c r="H66" s="123"/>
      <c r="I66" s="94"/>
      <c r="J66" s="123"/>
      <c r="K66" s="87"/>
    </row>
    <row r="67" s="84" customFormat="1" ht="18" customHeight="1" spans="1:11">
      <c r="A67" s="106"/>
      <c r="B67" s="118"/>
      <c r="C67" s="102" t="s">
        <v>266</v>
      </c>
      <c r="D67" s="94" t="s">
        <v>50</v>
      </c>
      <c r="E67" s="106"/>
      <c r="F67" s="106"/>
      <c r="G67" s="106"/>
      <c r="H67" s="106"/>
      <c r="I67" s="94"/>
      <c r="J67" s="106"/>
      <c r="K67" s="87"/>
    </row>
    <row r="68" s="84" customFormat="1" ht="18" customHeight="1" spans="1:11">
      <c r="A68" s="94">
        <v>54</v>
      </c>
      <c r="B68" s="104" t="s">
        <v>218</v>
      </c>
      <c r="C68" s="94" t="s">
        <v>267</v>
      </c>
      <c r="D68" s="104" t="s">
        <v>35</v>
      </c>
      <c r="E68" s="105">
        <v>1</v>
      </c>
      <c r="F68" s="104">
        <v>400</v>
      </c>
      <c r="G68" s="95">
        <v>410</v>
      </c>
      <c r="H68" s="100">
        <v>30</v>
      </c>
      <c r="I68" s="94">
        <f t="shared" ref="I68:I71" si="7">SUM(G68:H68)</f>
        <v>440</v>
      </c>
      <c r="J68" s="94" t="s">
        <v>185</v>
      </c>
      <c r="K68" s="121"/>
    </row>
    <row r="69" s="84" customFormat="1" ht="18" customHeight="1" spans="1:11">
      <c r="A69" s="94"/>
      <c r="B69" s="104" t="s">
        <v>218</v>
      </c>
      <c r="C69" s="104" t="s">
        <v>268</v>
      </c>
      <c r="D69" s="104" t="s">
        <v>35</v>
      </c>
      <c r="E69" s="105">
        <v>0</v>
      </c>
      <c r="F69" s="104">
        <v>0</v>
      </c>
      <c r="G69" s="104">
        <v>0</v>
      </c>
      <c r="H69" s="104">
        <v>20</v>
      </c>
      <c r="I69" s="94">
        <f t="shared" si="7"/>
        <v>20</v>
      </c>
      <c r="J69" s="128" t="s">
        <v>269</v>
      </c>
      <c r="K69" s="121"/>
    </row>
    <row r="70" s="84" customFormat="1" ht="18" customHeight="1" spans="1:11">
      <c r="A70" s="94"/>
      <c r="B70" s="94" t="s">
        <v>218</v>
      </c>
      <c r="C70" s="94" t="s">
        <v>270</v>
      </c>
      <c r="D70" s="94" t="s">
        <v>35</v>
      </c>
      <c r="E70" s="103">
        <v>0</v>
      </c>
      <c r="F70" s="94">
        <v>0</v>
      </c>
      <c r="G70" s="94">
        <v>0</v>
      </c>
      <c r="H70" s="94">
        <v>20</v>
      </c>
      <c r="I70" s="94">
        <f t="shared" si="7"/>
        <v>20</v>
      </c>
      <c r="J70" s="128" t="s">
        <v>271</v>
      </c>
      <c r="K70" s="121"/>
    </row>
    <row r="71" s="85" customFormat="1" ht="28" customHeight="1" spans="1:10">
      <c r="A71" s="125">
        <v>54</v>
      </c>
      <c r="B71" s="126" t="s">
        <v>272</v>
      </c>
      <c r="C71" s="126"/>
      <c r="D71" s="126"/>
      <c r="E71" s="126">
        <f t="shared" ref="E71:H71" si="8">SUM(E4:E70)</f>
        <v>65</v>
      </c>
      <c r="F71" s="126">
        <f t="shared" si="8"/>
        <v>26000</v>
      </c>
      <c r="G71" s="126">
        <f t="shared" si="8"/>
        <v>26650</v>
      </c>
      <c r="H71" s="126">
        <f t="shared" si="8"/>
        <v>1980</v>
      </c>
      <c r="I71" s="126">
        <f t="shared" si="7"/>
        <v>28630</v>
      </c>
      <c r="J71" s="125"/>
    </row>
    <row r="72" s="84" customFormat="1" ht="39" customHeight="1" spans="1:11">
      <c r="A72" s="127" t="s">
        <v>273</v>
      </c>
      <c r="B72" s="127"/>
      <c r="C72" s="127"/>
      <c r="D72" s="127"/>
      <c r="E72" s="127"/>
      <c r="F72" s="127"/>
      <c r="G72" s="127"/>
      <c r="H72" s="127"/>
      <c r="I72" s="127"/>
      <c r="J72" s="127"/>
      <c r="K72" s="87"/>
    </row>
    <row r="73" s="84" customFormat="1" ht="27" customHeight="1" spans="6:11">
      <c r="F73" s="86"/>
      <c r="K73" s="87"/>
    </row>
  </sheetData>
  <mergeCells count="66">
    <mergeCell ref="A1:J1"/>
    <mergeCell ref="A2:B2"/>
    <mergeCell ref="A72:J72"/>
    <mergeCell ref="A5:A6"/>
    <mergeCell ref="A31:A32"/>
    <mergeCell ref="A36:A38"/>
    <mergeCell ref="A42:A43"/>
    <mergeCell ref="A48:A49"/>
    <mergeCell ref="A51:A52"/>
    <mergeCell ref="A53:A54"/>
    <mergeCell ref="A60:A61"/>
    <mergeCell ref="A65:A67"/>
    <mergeCell ref="B5:B6"/>
    <mergeCell ref="B31:B32"/>
    <mergeCell ref="B36:B38"/>
    <mergeCell ref="B42:B43"/>
    <mergeCell ref="B48:B49"/>
    <mergeCell ref="B51:B52"/>
    <mergeCell ref="B53:B54"/>
    <mergeCell ref="B60:B61"/>
    <mergeCell ref="B65:B67"/>
    <mergeCell ref="E5:E6"/>
    <mergeCell ref="E31:E32"/>
    <mergeCell ref="E36:E38"/>
    <mergeCell ref="E42:E43"/>
    <mergeCell ref="E48:E49"/>
    <mergeCell ref="E51:E52"/>
    <mergeCell ref="E53:E54"/>
    <mergeCell ref="E60:E61"/>
    <mergeCell ref="E65:E67"/>
    <mergeCell ref="F5:F6"/>
    <mergeCell ref="F31:F32"/>
    <mergeCell ref="F36:F38"/>
    <mergeCell ref="F42:F43"/>
    <mergeCell ref="F48:F49"/>
    <mergeCell ref="F51:F52"/>
    <mergeCell ref="F53:F54"/>
    <mergeCell ref="F60:F61"/>
    <mergeCell ref="F65:F67"/>
    <mergeCell ref="G5:G6"/>
    <mergeCell ref="G31:G32"/>
    <mergeCell ref="G36:G38"/>
    <mergeCell ref="G42:G43"/>
    <mergeCell ref="G48:G49"/>
    <mergeCell ref="G51:G52"/>
    <mergeCell ref="G53:G54"/>
    <mergeCell ref="G60:G61"/>
    <mergeCell ref="G65:G67"/>
    <mergeCell ref="H5:H6"/>
    <mergeCell ref="H31:H32"/>
    <mergeCell ref="H36:H38"/>
    <mergeCell ref="H42:H43"/>
    <mergeCell ref="H48:H49"/>
    <mergeCell ref="H51:H52"/>
    <mergeCell ref="H53:H54"/>
    <mergeCell ref="H60:H61"/>
    <mergeCell ref="H65:H67"/>
    <mergeCell ref="J5:J6"/>
    <mergeCell ref="J31:J32"/>
    <mergeCell ref="J36:J38"/>
    <mergeCell ref="J42:J43"/>
    <mergeCell ref="J48:J49"/>
    <mergeCell ref="J51:J52"/>
    <mergeCell ref="J53:J54"/>
    <mergeCell ref="J60:J61"/>
    <mergeCell ref="J65:J67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98"/>
  <sheetViews>
    <sheetView workbookViewId="0">
      <selection activeCell="L1" sqref="L$1:L$1048576"/>
    </sheetView>
  </sheetViews>
  <sheetFormatPr defaultColWidth="9" defaultRowHeight="14.25"/>
  <cols>
    <col min="1" max="1" width="4.375" style="51" customWidth="1"/>
    <col min="2" max="2" width="7.5" style="46" customWidth="1"/>
    <col min="3" max="3" width="6.5" style="46" customWidth="1"/>
    <col min="4" max="4" width="7.5" style="46" customWidth="1"/>
    <col min="5" max="5" width="4.875" style="51" customWidth="1"/>
    <col min="6" max="6" width="7.9" style="51" customWidth="1"/>
    <col min="7" max="7" width="6.25" style="51" customWidth="1"/>
    <col min="8" max="8" width="6.5" style="51" customWidth="1"/>
    <col min="9" max="9" width="6.25" style="51" customWidth="1"/>
    <col min="10" max="10" width="8.4" style="51" customWidth="1"/>
    <col min="11" max="11" width="28.25" style="52" customWidth="1"/>
    <col min="12" max="12" width="9" style="46"/>
    <col min="13" max="13" width="13.7" style="46" customWidth="1"/>
    <col min="14" max="252" width="9" style="46"/>
    <col min="253" max="16384" width="9" style="42"/>
  </cols>
  <sheetData>
    <row r="1" s="42" customFormat="1" ht="35" customHeight="1" spans="1:12">
      <c r="A1" s="53" t="s">
        <v>274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68"/>
    </row>
    <row r="2" s="43" customFormat="1" ht="31" customHeight="1" spans="1:12">
      <c r="A2" s="54" t="s">
        <v>275</v>
      </c>
      <c r="B2" s="55" t="s">
        <v>25</v>
      </c>
      <c r="C2" s="55" t="s">
        <v>276</v>
      </c>
      <c r="D2" s="55" t="s">
        <v>277</v>
      </c>
      <c r="E2" s="56" t="s">
        <v>278</v>
      </c>
      <c r="F2" s="56" t="s">
        <v>279</v>
      </c>
      <c r="G2" s="56" t="s">
        <v>280</v>
      </c>
      <c r="H2" s="56" t="s">
        <v>281</v>
      </c>
      <c r="I2" s="56" t="s">
        <v>282</v>
      </c>
      <c r="J2" s="56" t="s">
        <v>283</v>
      </c>
      <c r="K2" s="56" t="s">
        <v>284</v>
      </c>
      <c r="L2" s="69" t="s">
        <v>32</v>
      </c>
    </row>
    <row r="3" s="44" customFormat="1" ht="21" customHeight="1" spans="1:252">
      <c r="A3" s="54">
        <v>1</v>
      </c>
      <c r="B3" s="54" t="s">
        <v>285</v>
      </c>
      <c r="C3" s="57" t="s">
        <v>35</v>
      </c>
      <c r="D3" s="54" t="s">
        <v>286</v>
      </c>
      <c r="E3" s="58">
        <v>3</v>
      </c>
      <c r="F3" s="54">
        <v>1320</v>
      </c>
      <c r="G3" s="54">
        <f t="shared" ref="G3:G66" si="0">E3*10</f>
        <v>30</v>
      </c>
      <c r="H3" s="54">
        <f t="shared" ref="H3:H66" si="1">E3*10</f>
        <v>30</v>
      </c>
      <c r="I3" s="54">
        <f t="shared" ref="I3:I66" si="2">E3*10</f>
        <v>30</v>
      </c>
      <c r="J3" s="54">
        <f t="shared" ref="J3:J66" si="3">F3+G3+H3+I3</f>
        <v>1410</v>
      </c>
      <c r="K3" s="56" t="s">
        <v>287</v>
      </c>
      <c r="L3" s="59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</row>
    <row r="4" s="42" customFormat="1" ht="21" customHeight="1" spans="1:12">
      <c r="A4" s="54"/>
      <c r="B4" s="54"/>
      <c r="C4" s="54" t="s">
        <v>57</v>
      </c>
      <c r="D4" s="54" t="s">
        <v>288</v>
      </c>
      <c r="E4" s="59"/>
      <c r="F4" s="54">
        <v>0</v>
      </c>
      <c r="G4" s="54">
        <f t="shared" si="0"/>
        <v>0</v>
      </c>
      <c r="H4" s="54">
        <f t="shared" si="1"/>
        <v>0</v>
      </c>
      <c r="I4" s="54">
        <f t="shared" si="2"/>
        <v>0</v>
      </c>
      <c r="J4" s="54">
        <f t="shared" si="3"/>
        <v>0</v>
      </c>
      <c r="K4" s="56" t="s">
        <v>289</v>
      </c>
      <c r="L4" s="59"/>
    </row>
    <row r="5" s="42" customFormat="1" ht="21" customHeight="1" spans="1:12">
      <c r="A5" s="54"/>
      <c r="B5" s="54"/>
      <c r="C5" s="54" t="s">
        <v>45</v>
      </c>
      <c r="D5" s="54" t="s">
        <v>290</v>
      </c>
      <c r="E5" s="59"/>
      <c r="F5" s="54">
        <v>0</v>
      </c>
      <c r="G5" s="54">
        <f t="shared" si="0"/>
        <v>0</v>
      </c>
      <c r="H5" s="54">
        <f t="shared" si="1"/>
        <v>0</v>
      </c>
      <c r="I5" s="54">
        <f t="shared" si="2"/>
        <v>0</v>
      </c>
      <c r="J5" s="54">
        <f t="shared" si="3"/>
        <v>0</v>
      </c>
      <c r="K5" s="56" t="s">
        <v>291</v>
      </c>
      <c r="L5" s="59"/>
    </row>
    <row r="6" s="44" customFormat="1" ht="27" customHeight="1" spans="1:252">
      <c r="A6" s="54">
        <v>2</v>
      </c>
      <c r="B6" s="54" t="s">
        <v>285</v>
      </c>
      <c r="C6" s="54" t="s">
        <v>35</v>
      </c>
      <c r="D6" s="54" t="s">
        <v>292</v>
      </c>
      <c r="E6" s="58">
        <v>4</v>
      </c>
      <c r="F6" s="54">
        <v>1560</v>
      </c>
      <c r="G6" s="54">
        <f t="shared" si="0"/>
        <v>40</v>
      </c>
      <c r="H6" s="54">
        <f t="shared" si="1"/>
        <v>40</v>
      </c>
      <c r="I6" s="54">
        <f t="shared" si="2"/>
        <v>40</v>
      </c>
      <c r="J6" s="54">
        <f t="shared" si="3"/>
        <v>1680</v>
      </c>
      <c r="K6" s="56" t="s">
        <v>293</v>
      </c>
      <c r="L6" s="59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</row>
    <row r="7" s="42" customFormat="1" ht="21" customHeight="1" spans="1:12">
      <c r="A7" s="54"/>
      <c r="B7" s="54"/>
      <c r="C7" s="54" t="s">
        <v>294</v>
      </c>
      <c r="D7" s="54" t="s">
        <v>295</v>
      </c>
      <c r="E7" s="59"/>
      <c r="F7" s="54">
        <v>0</v>
      </c>
      <c r="G7" s="54">
        <f t="shared" si="0"/>
        <v>0</v>
      </c>
      <c r="H7" s="54">
        <f t="shared" si="1"/>
        <v>0</v>
      </c>
      <c r="I7" s="54">
        <f t="shared" si="2"/>
        <v>0</v>
      </c>
      <c r="J7" s="54">
        <f t="shared" si="3"/>
        <v>0</v>
      </c>
      <c r="K7" s="56" t="s">
        <v>296</v>
      </c>
      <c r="L7" s="59"/>
    </row>
    <row r="8" s="42" customFormat="1" ht="21" customHeight="1" spans="1:12">
      <c r="A8" s="54"/>
      <c r="B8" s="54"/>
      <c r="C8" s="54" t="s">
        <v>297</v>
      </c>
      <c r="D8" s="54" t="s">
        <v>298</v>
      </c>
      <c r="E8" s="58"/>
      <c r="F8" s="54">
        <v>0</v>
      </c>
      <c r="G8" s="54">
        <f t="shared" si="0"/>
        <v>0</v>
      </c>
      <c r="H8" s="54">
        <f t="shared" si="1"/>
        <v>0</v>
      </c>
      <c r="I8" s="54">
        <f t="shared" si="2"/>
        <v>0</v>
      </c>
      <c r="J8" s="54">
        <f t="shared" si="3"/>
        <v>0</v>
      </c>
      <c r="K8" s="56" t="s">
        <v>299</v>
      </c>
      <c r="L8" s="59"/>
    </row>
    <row r="9" s="42" customFormat="1" ht="21" customHeight="1" spans="1:12">
      <c r="A9" s="54"/>
      <c r="B9" s="54"/>
      <c r="C9" s="54" t="s">
        <v>45</v>
      </c>
      <c r="D9" s="54" t="s">
        <v>300</v>
      </c>
      <c r="E9" s="59"/>
      <c r="F9" s="54">
        <v>0</v>
      </c>
      <c r="G9" s="54">
        <f t="shared" si="0"/>
        <v>0</v>
      </c>
      <c r="H9" s="54">
        <f t="shared" si="1"/>
        <v>0</v>
      </c>
      <c r="I9" s="54">
        <f t="shared" si="2"/>
        <v>0</v>
      </c>
      <c r="J9" s="54">
        <f t="shared" si="3"/>
        <v>0</v>
      </c>
      <c r="K9" s="56" t="s">
        <v>299</v>
      </c>
      <c r="L9" s="59"/>
    </row>
    <row r="10" s="44" customFormat="1" ht="21" customHeight="1" spans="1:252">
      <c r="A10" s="54">
        <v>3</v>
      </c>
      <c r="B10" s="54" t="s">
        <v>285</v>
      </c>
      <c r="C10" s="54" t="s">
        <v>35</v>
      </c>
      <c r="D10" s="54" t="s">
        <v>301</v>
      </c>
      <c r="E10" s="58">
        <v>1</v>
      </c>
      <c r="F10" s="54">
        <v>440</v>
      </c>
      <c r="G10" s="54">
        <f t="shared" si="0"/>
        <v>10</v>
      </c>
      <c r="H10" s="54">
        <f t="shared" si="1"/>
        <v>10</v>
      </c>
      <c r="I10" s="54">
        <f t="shared" si="2"/>
        <v>10</v>
      </c>
      <c r="J10" s="54">
        <f t="shared" si="3"/>
        <v>470</v>
      </c>
      <c r="K10" s="56" t="s">
        <v>302</v>
      </c>
      <c r="L10" s="59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</row>
    <row r="11" s="44" customFormat="1" ht="37" customHeight="1" spans="1:252">
      <c r="A11" s="54">
        <v>4</v>
      </c>
      <c r="B11" s="54" t="s">
        <v>285</v>
      </c>
      <c r="C11" s="54" t="s">
        <v>35</v>
      </c>
      <c r="D11" s="54" t="s">
        <v>303</v>
      </c>
      <c r="E11" s="58">
        <v>1</v>
      </c>
      <c r="F11" s="54">
        <v>410</v>
      </c>
      <c r="G11" s="54">
        <f t="shared" si="0"/>
        <v>10</v>
      </c>
      <c r="H11" s="54">
        <f t="shared" si="1"/>
        <v>10</v>
      </c>
      <c r="I11" s="54">
        <f t="shared" si="2"/>
        <v>10</v>
      </c>
      <c r="J11" s="54">
        <f t="shared" si="3"/>
        <v>440</v>
      </c>
      <c r="K11" s="56" t="s">
        <v>304</v>
      </c>
      <c r="L11" s="59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</row>
    <row r="12" s="44" customFormat="1" ht="32" customHeight="1" spans="1:252">
      <c r="A12" s="54">
        <v>5</v>
      </c>
      <c r="B12" s="54" t="s">
        <v>285</v>
      </c>
      <c r="C12" s="54" t="s">
        <v>35</v>
      </c>
      <c r="D12" s="54" t="s">
        <v>305</v>
      </c>
      <c r="E12" s="58">
        <v>3</v>
      </c>
      <c r="F12" s="54">
        <v>1170</v>
      </c>
      <c r="G12" s="54">
        <f t="shared" si="0"/>
        <v>30</v>
      </c>
      <c r="H12" s="54">
        <f t="shared" si="1"/>
        <v>30</v>
      </c>
      <c r="I12" s="54">
        <f t="shared" si="2"/>
        <v>30</v>
      </c>
      <c r="J12" s="54">
        <f t="shared" si="3"/>
        <v>1260</v>
      </c>
      <c r="K12" s="56" t="s">
        <v>306</v>
      </c>
      <c r="L12" s="59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</row>
    <row r="13" s="42" customFormat="1" ht="21" customHeight="1" spans="1:12">
      <c r="A13" s="54"/>
      <c r="B13" s="54"/>
      <c r="C13" s="54" t="s">
        <v>57</v>
      </c>
      <c r="D13" s="54" t="s">
        <v>307</v>
      </c>
      <c r="E13" s="59"/>
      <c r="F13" s="54">
        <v>0</v>
      </c>
      <c r="G13" s="54">
        <f t="shared" si="0"/>
        <v>0</v>
      </c>
      <c r="H13" s="54">
        <f t="shared" si="1"/>
        <v>0</v>
      </c>
      <c r="I13" s="54">
        <f t="shared" si="2"/>
        <v>0</v>
      </c>
      <c r="J13" s="54">
        <f t="shared" si="3"/>
        <v>0</v>
      </c>
      <c r="K13" s="56" t="s">
        <v>308</v>
      </c>
      <c r="L13" s="59"/>
    </row>
    <row r="14" s="42" customFormat="1" ht="21" customHeight="1" spans="1:12">
      <c r="A14" s="54"/>
      <c r="B14" s="54"/>
      <c r="C14" s="54" t="s">
        <v>45</v>
      </c>
      <c r="D14" s="54" t="s">
        <v>309</v>
      </c>
      <c r="E14" s="59"/>
      <c r="F14" s="54">
        <v>0</v>
      </c>
      <c r="G14" s="54">
        <f t="shared" si="0"/>
        <v>0</v>
      </c>
      <c r="H14" s="54">
        <f t="shared" si="1"/>
        <v>0</v>
      </c>
      <c r="I14" s="54">
        <f t="shared" si="2"/>
        <v>0</v>
      </c>
      <c r="J14" s="54">
        <f t="shared" si="3"/>
        <v>0</v>
      </c>
      <c r="K14" s="56" t="s">
        <v>310</v>
      </c>
      <c r="L14" s="59"/>
    </row>
    <row r="15" s="44" customFormat="1" ht="38" customHeight="1" spans="1:252">
      <c r="A15" s="54">
        <v>6</v>
      </c>
      <c r="B15" s="54" t="s">
        <v>285</v>
      </c>
      <c r="C15" s="54" t="s">
        <v>35</v>
      </c>
      <c r="D15" s="54" t="s">
        <v>311</v>
      </c>
      <c r="E15" s="58">
        <v>2</v>
      </c>
      <c r="F15" s="54">
        <v>780</v>
      </c>
      <c r="G15" s="54">
        <f t="shared" si="0"/>
        <v>20</v>
      </c>
      <c r="H15" s="54">
        <f t="shared" si="1"/>
        <v>20</v>
      </c>
      <c r="I15" s="54">
        <f t="shared" si="2"/>
        <v>20</v>
      </c>
      <c r="J15" s="54">
        <f t="shared" si="3"/>
        <v>840</v>
      </c>
      <c r="K15" s="56" t="s">
        <v>312</v>
      </c>
      <c r="L15" s="59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</row>
    <row r="16" s="42" customFormat="1" ht="21" customHeight="1" spans="1:12">
      <c r="A16" s="54"/>
      <c r="B16" s="54"/>
      <c r="C16" s="54" t="s">
        <v>313</v>
      </c>
      <c r="D16" s="54" t="s">
        <v>314</v>
      </c>
      <c r="E16" s="59"/>
      <c r="F16" s="54">
        <v>0</v>
      </c>
      <c r="G16" s="54">
        <f t="shared" si="0"/>
        <v>0</v>
      </c>
      <c r="H16" s="54">
        <f t="shared" si="1"/>
        <v>0</v>
      </c>
      <c r="I16" s="54">
        <f t="shared" si="2"/>
        <v>0</v>
      </c>
      <c r="J16" s="54">
        <f t="shared" si="3"/>
        <v>0</v>
      </c>
      <c r="K16" s="56" t="s">
        <v>315</v>
      </c>
      <c r="L16" s="59"/>
    </row>
    <row r="17" s="44" customFormat="1" ht="26" customHeight="1" spans="1:252">
      <c r="A17" s="54">
        <v>7</v>
      </c>
      <c r="B17" s="54" t="s">
        <v>285</v>
      </c>
      <c r="C17" s="54" t="s">
        <v>35</v>
      </c>
      <c r="D17" s="54" t="s">
        <v>316</v>
      </c>
      <c r="E17" s="58">
        <v>1</v>
      </c>
      <c r="F17" s="54">
        <v>410</v>
      </c>
      <c r="G17" s="54">
        <f t="shared" si="0"/>
        <v>10</v>
      </c>
      <c r="H17" s="54">
        <f t="shared" si="1"/>
        <v>10</v>
      </c>
      <c r="I17" s="54">
        <f t="shared" si="2"/>
        <v>10</v>
      </c>
      <c r="J17" s="54">
        <f t="shared" si="3"/>
        <v>440</v>
      </c>
      <c r="K17" s="56" t="s">
        <v>317</v>
      </c>
      <c r="L17" s="59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</row>
    <row r="18" s="42" customFormat="1" ht="21" customHeight="1" spans="1:12">
      <c r="A18" s="54">
        <v>8</v>
      </c>
      <c r="B18" s="54" t="s">
        <v>285</v>
      </c>
      <c r="C18" s="54" t="s">
        <v>318</v>
      </c>
      <c r="D18" s="54" t="s">
        <v>319</v>
      </c>
      <c r="E18" s="58">
        <v>1</v>
      </c>
      <c r="F18" s="54">
        <v>440</v>
      </c>
      <c r="G18" s="54">
        <f t="shared" si="0"/>
        <v>10</v>
      </c>
      <c r="H18" s="54">
        <f t="shared" si="1"/>
        <v>10</v>
      </c>
      <c r="I18" s="54">
        <f t="shared" si="2"/>
        <v>10</v>
      </c>
      <c r="J18" s="54">
        <f t="shared" si="3"/>
        <v>470</v>
      </c>
      <c r="K18" s="56" t="s">
        <v>320</v>
      </c>
      <c r="L18" s="59"/>
    </row>
    <row r="19" s="42" customFormat="1" ht="21" customHeight="1" spans="1:12">
      <c r="A19" s="54">
        <v>9</v>
      </c>
      <c r="B19" s="54" t="s">
        <v>285</v>
      </c>
      <c r="C19" s="54" t="s">
        <v>318</v>
      </c>
      <c r="D19" s="54" t="s">
        <v>321</v>
      </c>
      <c r="E19" s="58">
        <v>1</v>
      </c>
      <c r="F19" s="54">
        <v>440</v>
      </c>
      <c r="G19" s="54">
        <f t="shared" si="0"/>
        <v>10</v>
      </c>
      <c r="H19" s="54">
        <f t="shared" si="1"/>
        <v>10</v>
      </c>
      <c r="I19" s="54">
        <f t="shared" si="2"/>
        <v>10</v>
      </c>
      <c r="J19" s="54">
        <f t="shared" si="3"/>
        <v>470</v>
      </c>
      <c r="K19" s="56" t="s">
        <v>322</v>
      </c>
      <c r="L19" s="59"/>
    </row>
    <row r="20" s="42" customFormat="1" ht="21" customHeight="1" spans="1:12">
      <c r="A20" s="54">
        <v>10</v>
      </c>
      <c r="B20" s="54" t="s">
        <v>285</v>
      </c>
      <c r="C20" s="54" t="s">
        <v>318</v>
      </c>
      <c r="D20" s="54" t="s">
        <v>323</v>
      </c>
      <c r="E20" s="58">
        <v>1</v>
      </c>
      <c r="F20" s="54">
        <v>440</v>
      </c>
      <c r="G20" s="54">
        <f t="shared" si="0"/>
        <v>10</v>
      </c>
      <c r="H20" s="54">
        <f t="shared" si="1"/>
        <v>10</v>
      </c>
      <c r="I20" s="54">
        <f t="shared" si="2"/>
        <v>10</v>
      </c>
      <c r="J20" s="54">
        <f t="shared" si="3"/>
        <v>470</v>
      </c>
      <c r="K20" s="56" t="s">
        <v>324</v>
      </c>
      <c r="L20" s="59"/>
    </row>
    <row r="21" s="42" customFormat="1" ht="21" customHeight="1" spans="1:12">
      <c r="A21" s="54">
        <v>11</v>
      </c>
      <c r="B21" s="54" t="s">
        <v>285</v>
      </c>
      <c r="C21" s="54" t="s">
        <v>318</v>
      </c>
      <c r="D21" s="54" t="s">
        <v>325</v>
      </c>
      <c r="E21" s="58">
        <v>1</v>
      </c>
      <c r="F21" s="54">
        <v>440</v>
      </c>
      <c r="G21" s="54">
        <f t="shared" si="0"/>
        <v>10</v>
      </c>
      <c r="H21" s="54">
        <f t="shared" si="1"/>
        <v>10</v>
      </c>
      <c r="I21" s="54">
        <f t="shared" si="2"/>
        <v>10</v>
      </c>
      <c r="J21" s="54">
        <f t="shared" si="3"/>
        <v>470</v>
      </c>
      <c r="K21" s="56" t="s">
        <v>322</v>
      </c>
      <c r="L21" s="59"/>
    </row>
    <row r="22" s="42" customFormat="1" ht="21" customHeight="1" spans="1:12">
      <c r="A22" s="54">
        <v>12</v>
      </c>
      <c r="B22" s="54" t="s">
        <v>285</v>
      </c>
      <c r="C22" s="54" t="s">
        <v>35</v>
      </c>
      <c r="D22" s="54" t="s">
        <v>326</v>
      </c>
      <c r="E22" s="58">
        <v>1</v>
      </c>
      <c r="F22" s="54">
        <v>440</v>
      </c>
      <c r="G22" s="54">
        <f t="shared" si="0"/>
        <v>10</v>
      </c>
      <c r="H22" s="54">
        <f t="shared" si="1"/>
        <v>10</v>
      </c>
      <c r="I22" s="54">
        <f t="shared" si="2"/>
        <v>10</v>
      </c>
      <c r="J22" s="54">
        <f t="shared" si="3"/>
        <v>470</v>
      </c>
      <c r="K22" s="56" t="s">
        <v>324</v>
      </c>
      <c r="L22" s="59"/>
    </row>
    <row r="23" s="42" customFormat="1" ht="21" customHeight="1" spans="1:12">
      <c r="A23" s="54">
        <v>13</v>
      </c>
      <c r="B23" s="54" t="s">
        <v>285</v>
      </c>
      <c r="C23" s="54" t="s">
        <v>35</v>
      </c>
      <c r="D23" s="54" t="s">
        <v>327</v>
      </c>
      <c r="E23" s="58">
        <v>1</v>
      </c>
      <c r="F23" s="54">
        <v>410</v>
      </c>
      <c r="G23" s="54">
        <f t="shared" si="0"/>
        <v>10</v>
      </c>
      <c r="H23" s="54">
        <f t="shared" si="1"/>
        <v>10</v>
      </c>
      <c r="I23" s="54">
        <f t="shared" si="2"/>
        <v>10</v>
      </c>
      <c r="J23" s="54">
        <f t="shared" si="3"/>
        <v>440</v>
      </c>
      <c r="K23" s="56" t="s">
        <v>328</v>
      </c>
      <c r="L23" s="59"/>
    </row>
    <row r="24" s="42" customFormat="1" ht="21" customHeight="1" spans="1:12">
      <c r="A24" s="54">
        <v>14</v>
      </c>
      <c r="B24" s="54" t="s">
        <v>285</v>
      </c>
      <c r="C24" s="54" t="s">
        <v>35</v>
      </c>
      <c r="D24" s="54" t="s">
        <v>329</v>
      </c>
      <c r="E24" s="58">
        <v>1</v>
      </c>
      <c r="F24" s="54">
        <v>440</v>
      </c>
      <c r="G24" s="54">
        <f t="shared" si="0"/>
        <v>10</v>
      </c>
      <c r="H24" s="54">
        <f t="shared" si="1"/>
        <v>10</v>
      </c>
      <c r="I24" s="54">
        <f t="shared" si="2"/>
        <v>10</v>
      </c>
      <c r="J24" s="54">
        <f t="shared" si="3"/>
        <v>470</v>
      </c>
      <c r="K24" s="55" t="s">
        <v>330</v>
      </c>
      <c r="L24" s="54"/>
    </row>
    <row r="25" s="42" customFormat="1" ht="27" customHeight="1" spans="1:12">
      <c r="A25" s="54">
        <v>15</v>
      </c>
      <c r="B25" s="54" t="s">
        <v>285</v>
      </c>
      <c r="C25" s="54" t="s">
        <v>35</v>
      </c>
      <c r="D25" s="54" t="s">
        <v>331</v>
      </c>
      <c r="E25" s="58">
        <v>1</v>
      </c>
      <c r="F25" s="54">
        <v>440</v>
      </c>
      <c r="G25" s="54">
        <f t="shared" si="0"/>
        <v>10</v>
      </c>
      <c r="H25" s="54">
        <f t="shared" si="1"/>
        <v>10</v>
      </c>
      <c r="I25" s="54">
        <f t="shared" si="2"/>
        <v>10</v>
      </c>
      <c r="J25" s="54">
        <f t="shared" si="3"/>
        <v>470</v>
      </c>
      <c r="K25" s="55" t="s">
        <v>332</v>
      </c>
      <c r="L25" s="54"/>
    </row>
    <row r="26" s="42" customFormat="1" ht="25" customHeight="1" spans="1:12">
      <c r="A26" s="54">
        <v>16</v>
      </c>
      <c r="B26" s="54" t="s">
        <v>285</v>
      </c>
      <c r="C26" s="54" t="s">
        <v>35</v>
      </c>
      <c r="D26" s="54" t="s">
        <v>333</v>
      </c>
      <c r="E26" s="58">
        <v>2</v>
      </c>
      <c r="F26" s="54">
        <v>780</v>
      </c>
      <c r="G26" s="54">
        <f t="shared" si="0"/>
        <v>20</v>
      </c>
      <c r="H26" s="54">
        <f t="shared" si="1"/>
        <v>20</v>
      </c>
      <c r="I26" s="54">
        <f t="shared" si="2"/>
        <v>20</v>
      </c>
      <c r="J26" s="54">
        <f t="shared" si="3"/>
        <v>840</v>
      </c>
      <c r="K26" s="55" t="s">
        <v>334</v>
      </c>
      <c r="L26" s="54"/>
    </row>
    <row r="27" s="42" customFormat="1" ht="21" customHeight="1" spans="1:12">
      <c r="A27" s="54"/>
      <c r="B27" s="54"/>
      <c r="C27" s="54" t="s">
        <v>42</v>
      </c>
      <c r="D27" s="54" t="s">
        <v>335</v>
      </c>
      <c r="E27" s="58"/>
      <c r="F27" s="54">
        <v>0</v>
      </c>
      <c r="G27" s="54">
        <f t="shared" si="0"/>
        <v>0</v>
      </c>
      <c r="H27" s="54">
        <f t="shared" si="1"/>
        <v>0</v>
      </c>
      <c r="I27" s="54">
        <f t="shared" si="2"/>
        <v>0</v>
      </c>
      <c r="J27" s="54">
        <f t="shared" si="3"/>
        <v>0</v>
      </c>
      <c r="K27" s="55" t="s">
        <v>336</v>
      </c>
      <c r="L27" s="54"/>
    </row>
    <row r="28" s="42" customFormat="1" ht="21" customHeight="1" spans="1:12">
      <c r="A28" s="54">
        <v>17</v>
      </c>
      <c r="B28" s="54" t="s">
        <v>285</v>
      </c>
      <c r="C28" s="54" t="s">
        <v>35</v>
      </c>
      <c r="D28" s="54" t="s">
        <v>337</v>
      </c>
      <c r="E28" s="58">
        <v>1</v>
      </c>
      <c r="F28" s="54">
        <v>440</v>
      </c>
      <c r="G28" s="54">
        <f t="shared" si="0"/>
        <v>10</v>
      </c>
      <c r="H28" s="54">
        <f t="shared" si="1"/>
        <v>10</v>
      </c>
      <c r="I28" s="54">
        <f t="shared" si="2"/>
        <v>10</v>
      </c>
      <c r="J28" s="54">
        <f t="shared" si="3"/>
        <v>470</v>
      </c>
      <c r="K28" s="55" t="s">
        <v>324</v>
      </c>
      <c r="L28" s="54"/>
    </row>
    <row r="29" s="42" customFormat="1" ht="21" customHeight="1" spans="1:12">
      <c r="A29" s="54">
        <v>18</v>
      </c>
      <c r="B29" s="54" t="s">
        <v>285</v>
      </c>
      <c r="C29" s="54" t="s">
        <v>35</v>
      </c>
      <c r="D29" s="54" t="s">
        <v>338</v>
      </c>
      <c r="E29" s="58">
        <v>1</v>
      </c>
      <c r="F29" s="54">
        <v>440</v>
      </c>
      <c r="G29" s="54">
        <f t="shared" si="0"/>
        <v>10</v>
      </c>
      <c r="H29" s="54">
        <f t="shared" si="1"/>
        <v>10</v>
      </c>
      <c r="I29" s="54">
        <f t="shared" si="2"/>
        <v>10</v>
      </c>
      <c r="J29" s="54">
        <f t="shared" si="3"/>
        <v>470</v>
      </c>
      <c r="K29" s="55" t="s">
        <v>339</v>
      </c>
      <c r="L29" s="54"/>
    </row>
    <row r="30" s="42" customFormat="1" ht="26" customHeight="1" spans="1:12">
      <c r="A30" s="54">
        <v>19</v>
      </c>
      <c r="B30" s="54" t="s">
        <v>285</v>
      </c>
      <c r="C30" s="54" t="s">
        <v>35</v>
      </c>
      <c r="D30" s="54" t="s">
        <v>340</v>
      </c>
      <c r="E30" s="58">
        <v>2</v>
      </c>
      <c r="F30" s="54">
        <v>880</v>
      </c>
      <c r="G30" s="54">
        <f t="shared" si="0"/>
        <v>20</v>
      </c>
      <c r="H30" s="54">
        <f t="shared" si="1"/>
        <v>20</v>
      </c>
      <c r="I30" s="54">
        <f t="shared" si="2"/>
        <v>20</v>
      </c>
      <c r="J30" s="54">
        <f t="shared" si="3"/>
        <v>940</v>
      </c>
      <c r="K30" s="55" t="s">
        <v>341</v>
      </c>
      <c r="L30" s="54"/>
    </row>
    <row r="31" s="42" customFormat="1" ht="21" customHeight="1" spans="1:12">
      <c r="A31" s="54"/>
      <c r="B31" s="54"/>
      <c r="C31" s="54" t="s">
        <v>45</v>
      </c>
      <c r="D31" s="54" t="s">
        <v>342</v>
      </c>
      <c r="E31" s="58"/>
      <c r="F31" s="54">
        <v>0</v>
      </c>
      <c r="G31" s="54">
        <f t="shared" si="0"/>
        <v>0</v>
      </c>
      <c r="H31" s="54">
        <f t="shared" si="1"/>
        <v>0</v>
      </c>
      <c r="I31" s="54">
        <f t="shared" si="2"/>
        <v>0</v>
      </c>
      <c r="J31" s="54">
        <f t="shared" si="3"/>
        <v>0</v>
      </c>
      <c r="K31" s="55" t="s">
        <v>343</v>
      </c>
      <c r="L31" s="54"/>
    </row>
    <row r="32" s="42" customFormat="1" ht="27" customHeight="1" spans="1:12">
      <c r="A32" s="54">
        <v>20</v>
      </c>
      <c r="B32" s="54" t="s">
        <v>285</v>
      </c>
      <c r="C32" s="54" t="s">
        <v>35</v>
      </c>
      <c r="D32" s="54" t="s">
        <v>344</v>
      </c>
      <c r="E32" s="58">
        <v>1</v>
      </c>
      <c r="F32" s="54">
        <v>410</v>
      </c>
      <c r="G32" s="54">
        <f t="shared" si="0"/>
        <v>10</v>
      </c>
      <c r="H32" s="54">
        <f t="shared" si="1"/>
        <v>10</v>
      </c>
      <c r="I32" s="54">
        <f t="shared" si="2"/>
        <v>10</v>
      </c>
      <c r="J32" s="54">
        <f t="shared" si="3"/>
        <v>440</v>
      </c>
      <c r="K32" s="55" t="s">
        <v>345</v>
      </c>
      <c r="L32" s="54"/>
    </row>
    <row r="33" s="42" customFormat="1" ht="21" customHeight="1" spans="1:12">
      <c r="A33" s="54">
        <v>21</v>
      </c>
      <c r="B33" s="54" t="s">
        <v>285</v>
      </c>
      <c r="C33" s="54" t="s">
        <v>35</v>
      </c>
      <c r="D33" s="54" t="s">
        <v>346</v>
      </c>
      <c r="E33" s="58">
        <v>1</v>
      </c>
      <c r="F33" s="54">
        <v>440</v>
      </c>
      <c r="G33" s="54">
        <f t="shared" si="0"/>
        <v>10</v>
      </c>
      <c r="H33" s="54">
        <f t="shared" si="1"/>
        <v>10</v>
      </c>
      <c r="I33" s="54">
        <f t="shared" si="2"/>
        <v>10</v>
      </c>
      <c r="J33" s="54">
        <f t="shared" si="3"/>
        <v>470</v>
      </c>
      <c r="K33" s="55" t="s">
        <v>347</v>
      </c>
      <c r="L33" s="54"/>
    </row>
    <row r="34" s="42" customFormat="1" ht="21" customHeight="1" spans="1:12">
      <c r="A34" s="54">
        <v>22</v>
      </c>
      <c r="B34" s="54" t="s">
        <v>285</v>
      </c>
      <c r="C34" s="54" t="s">
        <v>35</v>
      </c>
      <c r="D34" s="54" t="s">
        <v>348</v>
      </c>
      <c r="E34" s="58">
        <v>1</v>
      </c>
      <c r="F34" s="54">
        <v>440</v>
      </c>
      <c r="G34" s="54">
        <f t="shared" si="0"/>
        <v>10</v>
      </c>
      <c r="H34" s="54">
        <f t="shared" si="1"/>
        <v>10</v>
      </c>
      <c r="I34" s="54">
        <f t="shared" si="2"/>
        <v>10</v>
      </c>
      <c r="J34" s="54">
        <f t="shared" si="3"/>
        <v>470</v>
      </c>
      <c r="K34" s="55" t="s">
        <v>349</v>
      </c>
      <c r="L34" s="54"/>
    </row>
    <row r="35" s="42" customFormat="1" ht="21" customHeight="1" spans="1:12">
      <c r="A35" s="54">
        <v>23</v>
      </c>
      <c r="B35" s="54" t="s">
        <v>285</v>
      </c>
      <c r="C35" s="54" t="s">
        <v>35</v>
      </c>
      <c r="D35" s="54" t="s">
        <v>350</v>
      </c>
      <c r="E35" s="58">
        <v>1</v>
      </c>
      <c r="F35" s="54">
        <v>440</v>
      </c>
      <c r="G35" s="54">
        <f t="shared" si="0"/>
        <v>10</v>
      </c>
      <c r="H35" s="54">
        <f t="shared" si="1"/>
        <v>10</v>
      </c>
      <c r="I35" s="54">
        <f t="shared" si="2"/>
        <v>10</v>
      </c>
      <c r="J35" s="54">
        <f t="shared" si="3"/>
        <v>470</v>
      </c>
      <c r="K35" s="55" t="s">
        <v>351</v>
      </c>
      <c r="L35" s="54"/>
    </row>
    <row r="36" s="42" customFormat="1" ht="21" customHeight="1" spans="1:12">
      <c r="A36" s="54">
        <v>24</v>
      </c>
      <c r="B36" s="54" t="s">
        <v>285</v>
      </c>
      <c r="C36" s="54" t="s">
        <v>35</v>
      </c>
      <c r="D36" s="54" t="s">
        <v>352</v>
      </c>
      <c r="E36" s="58">
        <v>1</v>
      </c>
      <c r="F36" s="54">
        <v>440</v>
      </c>
      <c r="G36" s="54">
        <f t="shared" si="0"/>
        <v>10</v>
      </c>
      <c r="H36" s="54">
        <f t="shared" si="1"/>
        <v>10</v>
      </c>
      <c r="I36" s="54">
        <f t="shared" si="2"/>
        <v>10</v>
      </c>
      <c r="J36" s="54">
        <f t="shared" si="3"/>
        <v>470</v>
      </c>
      <c r="K36" s="55" t="s">
        <v>353</v>
      </c>
      <c r="L36" s="54"/>
    </row>
    <row r="37" s="42" customFormat="1" ht="21" customHeight="1" spans="1:12">
      <c r="A37" s="54">
        <v>25</v>
      </c>
      <c r="B37" s="54" t="s">
        <v>285</v>
      </c>
      <c r="C37" s="54" t="s">
        <v>35</v>
      </c>
      <c r="D37" s="54" t="s">
        <v>354</v>
      </c>
      <c r="E37" s="58">
        <v>1</v>
      </c>
      <c r="F37" s="54">
        <v>410</v>
      </c>
      <c r="G37" s="54">
        <f t="shared" si="0"/>
        <v>10</v>
      </c>
      <c r="H37" s="54">
        <f t="shared" si="1"/>
        <v>10</v>
      </c>
      <c r="I37" s="54">
        <f t="shared" si="2"/>
        <v>10</v>
      </c>
      <c r="J37" s="54">
        <f t="shared" si="3"/>
        <v>440</v>
      </c>
      <c r="K37" s="55" t="s">
        <v>355</v>
      </c>
      <c r="L37" s="54"/>
    </row>
    <row r="38" s="42" customFormat="1" ht="26" customHeight="1" spans="1:12">
      <c r="A38" s="54">
        <v>26</v>
      </c>
      <c r="B38" s="54" t="s">
        <v>285</v>
      </c>
      <c r="C38" s="54" t="s">
        <v>35</v>
      </c>
      <c r="D38" s="54" t="s">
        <v>356</v>
      </c>
      <c r="E38" s="59">
        <v>1</v>
      </c>
      <c r="F38" s="54">
        <v>410</v>
      </c>
      <c r="G38" s="54">
        <f t="shared" si="0"/>
        <v>10</v>
      </c>
      <c r="H38" s="54">
        <f t="shared" si="1"/>
        <v>10</v>
      </c>
      <c r="I38" s="54">
        <f t="shared" si="2"/>
        <v>10</v>
      </c>
      <c r="J38" s="54">
        <f t="shared" si="3"/>
        <v>440</v>
      </c>
      <c r="K38" s="55" t="s">
        <v>357</v>
      </c>
      <c r="L38" s="54"/>
    </row>
    <row r="39" s="42" customFormat="1" ht="21" customHeight="1" spans="1:12">
      <c r="A39" s="54">
        <v>27</v>
      </c>
      <c r="B39" s="54" t="s">
        <v>285</v>
      </c>
      <c r="C39" s="54" t="s">
        <v>35</v>
      </c>
      <c r="D39" s="54" t="s">
        <v>358</v>
      </c>
      <c r="E39" s="58">
        <v>1</v>
      </c>
      <c r="F39" s="54">
        <v>440</v>
      </c>
      <c r="G39" s="54">
        <f t="shared" si="0"/>
        <v>10</v>
      </c>
      <c r="H39" s="54">
        <f t="shared" si="1"/>
        <v>10</v>
      </c>
      <c r="I39" s="54">
        <f t="shared" si="2"/>
        <v>10</v>
      </c>
      <c r="J39" s="54">
        <f t="shared" si="3"/>
        <v>470</v>
      </c>
      <c r="K39" s="55" t="s">
        <v>359</v>
      </c>
      <c r="L39" s="54"/>
    </row>
    <row r="40" s="42" customFormat="1" ht="27" customHeight="1" spans="1:12">
      <c r="A40" s="54">
        <v>28</v>
      </c>
      <c r="B40" s="54" t="s">
        <v>285</v>
      </c>
      <c r="C40" s="54" t="s">
        <v>35</v>
      </c>
      <c r="D40" s="54" t="s">
        <v>360</v>
      </c>
      <c r="E40" s="58">
        <v>2</v>
      </c>
      <c r="F40" s="54">
        <v>780</v>
      </c>
      <c r="G40" s="54">
        <f t="shared" si="0"/>
        <v>20</v>
      </c>
      <c r="H40" s="54">
        <f t="shared" si="1"/>
        <v>20</v>
      </c>
      <c r="I40" s="54">
        <f t="shared" si="2"/>
        <v>20</v>
      </c>
      <c r="J40" s="54">
        <f t="shared" si="3"/>
        <v>840</v>
      </c>
      <c r="K40" s="55" t="s">
        <v>361</v>
      </c>
      <c r="L40" s="54"/>
    </row>
    <row r="41" s="42" customFormat="1" ht="21" customHeight="1" spans="1:12">
      <c r="A41" s="54"/>
      <c r="B41" s="54"/>
      <c r="C41" s="54" t="s">
        <v>45</v>
      </c>
      <c r="D41" s="54" t="s">
        <v>362</v>
      </c>
      <c r="E41" s="58"/>
      <c r="F41" s="54">
        <v>0</v>
      </c>
      <c r="G41" s="54">
        <f t="shared" si="0"/>
        <v>0</v>
      </c>
      <c r="H41" s="54">
        <f t="shared" si="1"/>
        <v>0</v>
      </c>
      <c r="I41" s="54">
        <f t="shared" si="2"/>
        <v>0</v>
      </c>
      <c r="J41" s="54">
        <f t="shared" si="3"/>
        <v>0</v>
      </c>
      <c r="K41" s="55" t="s">
        <v>363</v>
      </c>
      <c r="L41" s="54"/>
    </row>
    <row r="42" s="42" customFormat="1" ht="21" customHeight="1" spans="1:12">
      <c r="A42" s="54">
        <v>29</v>
      </c>
      <c r="B42" s="54" t="s">
        <v>285</v>
      </c>
      <c r="C42" s="54" t="s">
        <v>35</v>
      </c>
      <c r="D42" s="54" t="s">
        <v>364</v>
      </c>
      <c r="E42" s="54">
        <v>2</v>
      </c>
      <c r="F42" s="54">
        <v>820</v>
      </c>
      <c r="G42" s="54">
        <f t="shared" si="0"/>
        <v>20</v>
      </c>
      <c r="H42" s="54">
        <f t="shared" si="1"/>
        <v>20</v>
      </c>
      <c r="I42" s="54">
        <f t="shared" si="2"/>
        <v>20</v>
      </c>
      <c r="J42" s="54">
        <f t="shared" si="3"/>
        <v>880</v>
      </c>
      <c r="K42" s="54" t="s">
        <v>365</v>
      </c>
      <c r="L42" s="54"/>
    </row>
    <row r="43" s="42" customFormat="1" ht="21" customHeight="1" spans="1:12">
      <c r="A43" s="54"/>
      <c r="B43" s="54"/>
      <c r="C43" s="54" t="s">
        <v>42</v>
      </c>
      <c r="D43" s="54" t="s">
        <v>366</v>
      </c>
      <c r="E43" s="54"/>
      <c r="F43" s="54">
        <v>0</v>
      </c>
      <c r="G43" s="54">
        <f t="shared" si="0"/>
        <v>0</v>
      </c>
      <c r="H43" s="54">
        <f t="shared" si="1"/>
        <v>0</v>
      </c>
      <c r="I43" s="54">
        <f t="shared" si="2"/>
        <v>0</v>
      </c>
      <c r="J43" s="54">
        <f t="shared" si="3"/>
        <v>0</v>
      </c>
      <c r="K43" s="54" t="s">
        <v>367</v>
      </c>
      <c r="L43" s="54"/>
    </row>
    <row r="44" s="42" customFormat="1" ht="21" customHeight="1" spans="1:12">
      <c r="A44" s="54">
        <v>30</v>
      </c>
      <c r="B44" s="54" t="s">
        <v>285</v>
      </c>
      <c r="C44" s="54" t="s">
        <v>35</v>
      </c>
      <c r="D44" s="54" t="s">
        <v>368</v>
      </c>
      <c r="E44" s="54">
        <v>3</v>
      </c>
      <c r="F44" s="54">
        <v>1230</v>
      </c>
      <c r="G44" s="54">
        <f t="shared" si="0"/>
        <v>30</v>
      </c>
      <c r="H44" s="54">
        <f t="shared" si="1"/>
        <v>30</v>
      </c>
      <c r="I44" s="54">
        <f t="shared" si="2"/>
        <v>30</v>
      </c>
      <c r="J44" s="54">
        <f t="shared" si="3"/>
        <v>1320</v>
      </c>
      <c r="K44" s="54" t="s">
        <v>369</v>
      </c>
      <c r="L44" s="54"/>
    </row>
    <row r="45" s="42" customFormat="1" ht="21" customHeight="1" spans="1:12">
      <c r="A45" s="54"/>
      <c r="B45" s="54"/>
      <c r="C45" s="54" t="s">
        <v>57</v>
      </c>
      <c r="D45" s="54" t="s">
        <v>370</v>
      </c>
      <c r="E45" s="54"/>
      <c r="F45" s="54">
        <v>0</v>
      </c>
      <c r="G45" s="54">
        <f t="shared" si="0"/>
        <v>0</v>
      </c>
      <c r="H45" s="54">
        <f t="shared" si="1"/>
        <v>0</v>
      </c>
      <c r="I45" s="54">
        <f t="shared" si="2"/>
        <v>0</v>
      </c>
      <c r="J45" s="54">
        <f t="shared" si="3"/>
        <v>0</v>
      </c>
      <c r="K45" s="54"/>
      <c r="L45" s="54"/>
    </row>
    <row r="46" s="42" customFormat="1" ht="21" customHeight="1" spans="1:12">
      <c r="A46" s="54"/>
      <c r="B46" s="54"/>
      <c r="C46" s="54" t="s">
        <v>45</v>
      </c>
      <c r="D46" s="54" t="s">
        <v>371</v>
      </c>
      <c r="E46" s="54"/>
      <c r="F46" s="54">
        <v>0</v>
      </c>
      <c r="G46" s="54">
        <f t="shared" si="0"/>
        <v>0</v>
      </c>
      <c r="H46" s="54">
        <f t="shared" si="1"/>
        <v>0</v>
      </c>
      <c r="I46" s="54">
        <f t="shared" si="2"/>
        <v>0</v>
      </c>
      <c r="J46" s="54">
        <f t="shared" si="3"/>
        <v>0</v>
      </c>
      <c r="K46" s="54" t="s">
        <v>367</v>
      </c>
      <c r="L46" s="54"/>
    </row>
    <row r="47" s="42" customFormat="1" ht="28" customHeight="1" spans="1:12">
      <c r="A47" s="54">
        <v>31</v>
      </c>
      <c r="B47" s="54" t="s">
        <v>285</v>
      </c>
      <c r="C47" s="54" t="s">
        <v>35</v>
      </c>
      <c r="D47" s="54" t="s">
        <v>372</v>
      </c>
      <c r="E47" s="54">
        <v>1</v>
      </c>
      <c r="F47" s="54">
        <v>410</v>
      </c>
      <c r="G47" s="54">
        <f t="shared" si="0"/>
        <v>10</v>
      </c>
      <c r="H47" s="54">
        <f t="shared" si="1"/>
        <v>10</v>
      </c>
      <c r="I47" s="54">
        <f t="shared" si="2"/>
        <v>10</v>
      </c>
      <c r="J47" s="54">
        <f t="shared" si="3"/>
        <v>440</v>
      </c>
      <c r="K47" s="55" t="s">
        <v>373</v>
      </c>
      <c r="L47" s="54"/>
    </row>
    <row r="48" s="42" customFormat="1" ht="27" customHeight="1" spans="1:12">
      <c r="A48" s="54">
        <v>32</v>
      </c>
      <c r="B48" s="54" t="s">
        <v>285</v>
      </c>
      <c r="C48" s="54" t="s">
        <v>35</v>
      </c>
      <c r="D48" s="54" t="s">
        <v>374</v>
      </c>
      <c r="E48" s="58">
        <v>1</v>
      </c>
      <c r="F48" s="54">
        <v>440</v>
      </c>
      <c r="G48" s="54">
        <f t="shared" si="0"/>
        <v>10</v>
      </c>
      <c r="H48" s="54">
        <f t="shared" si="1"/>
        <v>10</v>
      </c>
      <c r="I48" s="54">
        <f t="shared" si="2"/>
        <v>10</v>
      </c>
      <c r="J48" s="54">
        <f t="shared" si="3"/>
        <v>470</v>
      </c>
      <c r="K48" s="56" t="s">
        <v>375</v>
      </c>
      <c r="L48" s="59"/>
    </row>
    <row r="49" s="42" customFormat="1" ht="27" customHeight="1" spans="1:12">
      <c r="A49" s="54">
        <v>33</v>
      </c>
      <c r="B49" s="54" t="s">
        <v>285</v>
      </c>
      <c r="C49" s="54" t="s">
        <v>35</v>
      </c>
      <c r="D49" s="60" t="s">
        <v>376</v>
      </c>
      <c r="E49" s="54">
        <v>2</v>
      </c>
      <c r="F49" s="54">
        <v>880</v>
      </c>
      <c r="G49" s="54">
        <f t="shared" si="0"/>
        <v>20</v>
      </c>
      <c r="H49" s="54">
        <f t="shared" si="1"/>
        <v>20</v>
      </c>
      <c r="I49" s="54">
        <f t="shared" si="2"/>
        <v>20</v>
      </c>
      <c r="J49" s="54">
        <f t="shared" si="3"/>
        <v>940</v>
      </c>
      <c r="K49" s="56" t="s">
        <v>377</v>
      </c>
      <c r="L49" s="59"/>
    </row>
    <row r="50" s="42" customFormat="1" ht="21" customHeight="1" spans="1:12">
      <c r="A50" s="54"/>
      <c r="B50" s="54"/>
      <c r="C50" s="54" t="s">
        <v>45</v>
      </c>
      <c r="D50" s="60" t="s">
        <v>378</v>
      </c>
      <c r="E50" s="58"/>
      <c r="F50" s="54">
        <v>0</v>
      </c>
      <c r="G50" s="54">
        <f t="shared" si="0"/>
        <v>0</v>
      </c>
      <c r="H50" s="54">
        <f t="shared" si="1"/>
        <v>0</v>
      </c>
      <c r="I50" s="54">
        <f t="shared" si="2"/>
        <v>0</v>
      </c>
      <c r="J50" s="54">
        <f t="shared" si="3"/>
        <v>0</v>
      </c>
      <c r="K50" s="56" t="s">
        <v>367</v>
      </c>
      <c r="L50" s="59"/>
    </row>
    <row r="51" s="42" customFormat="1" ht="21" customHeight="1" spans="1:12">
      <c r="A51" s="54">
        <v>34</v>
      </c>
      <c r="B51" s="54" t="s">
        <v>285</v>
      </c>
      <c r="C51" s="54" t="s">
        <v>318</v>
      </c>
      <c r="D51" s="60" t="s">
        <v>379</v>
      </c>
      <c r="E51" s="58">
        <v>1</v>
      </c>
      <c r="F51" s="54">
        <v>440</v>
      </c>
      <c r="G51" s="54">
        <f t="shared" si="0"/>
        <v>10</v>
      </c>
      <c r="H51" s="54">
        <f t="shared" si="1"/>
        <v>10</v>
      </c>
      <c r="I51" s="54">
        <f t="shared" si="2"/>
        <v>10</v>
      </c>
      <c r="J51" s="54">
        <f t="shared" si="3"/>
        <v>470</v>
      </c>
      <c r="K51" s="56" t="s">
        <v>380</v>
      </c>
      <c r="L51" s="59"/>
    </row>
    <row r="52" s="42" customFormat="1" ht="30" customHeight="1" spans="1:12">
      <c r="A52" s="54">
        <v>35</v>
      </c>
      <c r="B52" s="54" t="s">
        <v>285</v>
      </c>
      <c r="C52" s="54" t="s">
        <v>35</v>
      </c>
      <c r="D52" s="60" t="s">
        <v>381</v>
      </c>
      <c r="E52" s="58">
        <v>1</v>
      </c>
      <c r="F52" s="54">
        <v>440</v>
      </c>
      <c r="G52" s="54">
        <f t="shared" si="0"/>
        <v>10</v>
      </c>
      <c r="H52" s="54">
        <f t="shared" si="1"/>
        <v>10</v>
      </c>
      <c r="I52" s="54">
        <f t="shared" si="2"/>
        <v>10</v>
      </c>
      <c r="J52" s="54">
        <f t="shared" si="3"/>
        <v>470</v>
      </c>
      <c r="K52" s="56" t="s">
        <v>382</v>
      </c>
      <c r="L52" s="59"/>
    </row>
    <row r="53" s="42" customFormat="1" ht="43" customHeight="1" spans="1:252">
      <c r="A53" s="54">
        <v>36</v>
      </c>
      <c r="B53" s="54" t="s">
        <v>285</v>
      </c>
      <c r="C53" s="54" t="s">
        <v>35</v>
      </c>
      <c r="D53" s="60" t="s">
        <v>383</v>
      </c>
      <c r="E53" s="58">
        <v>1</v>
      </c>
      <c r="F53" s="54">
        <v>440</v>
      </c>
      <c r="G53" s="54">
        <f t="shared" si="0"/>
        <v>10</v>
      </c>
      <c r="H53" s="54">
        <f t="shared" si="1"/>
        <v>10</v>
      </c>
      <c r="I53" s="54">
        <f t="shared" si="2"/>
        <v>10</v>
      </c>
      <c r="J53" s="54">
        <f t="shared" si="3"/>
        <v>470</v>
      </c>
      <c r="K53" s="56" t="s">
        <v>384</v>
      </c>
      <c r="L53" s="56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/>
      <c r="EY53" s="47"/>
      <c r="EZ53" s="47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/>
      <c r="GC53" s="47"/>
      <c r="GD53" s="47"/>
      <c r="GE53" s="47"/>
      <c r="GF53" s="47"/>
      <c r="GG53" s="47"/>
      <c r="GH53" s="47"/>
      <c r="GI53" s="47"/>
      <c r="GJ53" s="47"/>
      <c r="GK53" s="47"/>
      <c r="GL53" s="47"/>
      <c r="GM53" s="47"/>
      <c r="GN53" s="47"/>
      <c r="GO53" s="47"/>
      <c r="GP53" s="47"/>
      <c r="GQ53" s="47"/>
      <c r="GR53" s="47"/>
      <c r="GS53" s="47"/>
      <c r="GT53" s="47"/>
      <c r="GU53" s="47"/>
      <c r="GV53" s="47"/>
      <c r="GW53" s="47"/>
      <c r="GX53" s="47"/>
      <c r="GY53" s="47"/>
      <c r="GZ53" s="47"/>
      <c r="HA53" s="47"/>
      <c r="HB53" s="47"/>
      <c r="HC53" s="47"/>
      <c r="HD53" s="47"/>
      <c r="HE53" s="47"/>
      <c r="HF53" s="47"/>
      <c r="HG53" s="47"/>
      <c r="HH53" s="47"/>
      <c r="HI53" s="47"/>
      <c r="HJ53" s="47"/>
      <c r="HK53" s="47"/>
      <c r="HL53" s="47"/>
      <c r="HM53" s="47"/>
      <c r="HN53" s="47"/>
      <c r="HO53" s="47"/>
      <c r="HP53" s="47"/>
      <c r="HQ53" s="47"/>
      <c r="HR53" s="47"/>
      <c r="HS53" s="47"/>
      <c r="HT53" s="47"/>
      <c r="HU53" s="47"/>
      <c r="HV53" s="47"/>
      <c r="HW53" s="47"/>
      <c r="HX53" s="47"/>
      <c r="HY53" s="47"/>
      <c r="HZ53" s="47"/>
      <c r="IA53" s="47"/>
      <c r="IB53" s="47"/>
      <c r="IC53" s="47"/>
      <c r="ID53" s="47"/>
      <c r="IE53" s="47"/>
      <c r="IF53" s="47"/>
      <c r="IG53" s="47"/>
      <c r="IH53" s="47"/>
      <c r="II53" s="47"/>
      <c r="IJ53" s="47"/>
      <c r="IK53" s="47"/>
      <c r="IL53" s="47"/>
      <c r="IM53" s="47"/>
      <c r="IN53" s="47"/>
      <c r="IO53" s="47"/>
      <c r="IP53" s="47"/>
      <c r="IQ53" s="47"/>
      <c r="IR53" s="47"/>
    </row>
    <row r="54" s="42" customFormat="1" ht="34" customHeight="1" spans="1:252">
      <c r="A54" s="54">
        <v>37</v>
      </c>
      <c r="B54" s="61" t="s">
        <v>285</v>
      </c>
      <c r="C54" s="62" t="s">
        <v>318</v>
      </c>
      <c r="D54" s="61" t="s">
        <v>385</v>
      </c>
      <c r="E54" s="61">
        <v>1</v>
      </c>
      <c r="F54" s="61">
        <v>440</v>
      </c>
      <c r="G54" s="54">
        <f t="shared" si="0"/>
        <v>10</v>
      </c>
      <c r="H54" s="54">
        <f t="shared" si="1"/>
        <v>10</v>
      </c>
      <c r="I54" s="54">
        <f t="shared" si="2"/>
        <v>10</v>
      </c>
      <c r="J54" s="54">
        <f t="shared" si="3"/>
        <v>470</v>
      </c>
      <c r="K54" s="70" t="s">
        <v>386</v>
      </c>
      <c r="L54" s="70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  <c r="DS54" s="47"/>
      <c r="DT54" s="47"/>
      <c r="DU54" s="47"/>
      <c r="DV54" s="47"/>
      <c r="DW54" s="47"/>
      <c r="DX54" s="47"/>
      <c r="DY54" s="47"/>
      <c r="DZ54" s="47"/>
      <c r="EA54" s="47"/>
      <c r="EB54" s="47"/>
      <c r="EC54" s="47"/>
      <c r="ED54" s="47"/>
      <c r="EE54" s="47"/>
      <c r="EF54" s="47"/>
      <c r="EG54" s="47"/>
      <c r="EH54" s="47"/>
      <c r="EI54" s="47"/>
      <c r="EJ54" s="47"/>
      <c r="EK54" s="47"/>
      <c r="EL54" s="47"/>
      <c r="EM54" s="47"/>
      <c r="EN54" s="47"/>
      <c r="EO54" s="47"/>
      <c r="EP54" s="47"/>
      <c r="EQ54" s="47"/>
      <c r="ER54" s="47"/>
      <c r="ES54" s="47"/>
      <c r="ET54" s="47"/>
      <c r="EU54" s="47"/>
      <c r="EV54" s="47"/>
      <c r="EW54" s="47"/>
      <c r="EX54" s="47"/>
      <c r="EY54" s="47"/>
      <c r="EZ54" s="47"/>
      <c r="FA54" s="47"/>
      <c r="FB54" s="47"/>
      <c r="FC54" s="47"/>
      <c r="FD54" s="47"/>
      <c r="FE54" s="47"/>
      <c r="FF54" s="47"/>
      <c r="FG54" s="47"/>
      <c r="FH54" s="47"/>
      <c r="FI54" s="47"/>
      <c r="FJ54" s="47"/>
      <c r="FK54" s="47"/>
      <c r="FL54" s="47"/>
      <c r="FM54" s="47"/>
      <c r="FN54" s="47"/>
      <c r="FO54" s="47"/>
      <c r="FP54" s="47"/>
      <c r="FQ54" s="47"/>
      <c r="FR54" s="47"/>
      <c r="FS54" s="47"/>
      <c r="FT54" s="47"/>
      <c r="FU54" s="47"/>
      <c r="FV54" s="47"/>
      <c r="FW54" s="47"/>
      <c r="FX54" s="47"/>
      <c r="FY54" s="47"/>
      <c r="FZ54" s="47"/>
      <c r="GA54" s="47"/>
      <c r="GB54" s="47"/>
      <c r="GC54" s="47"/>
      <c r="GD54" s="47"/>
      <c r="GE54" s="47"/>
      <c r="GF54" s="47"/>
      <c r="GG54" s="47"/>
      <c r="GH54" s="47"/>
      <c r="GI54" s="47"/>
      <c r="GJ54" s="47"/>
      <c r="GK54" s="47"/>
      <c r="GL54" s="47"/>
      <c r="GM54" s="47"/>
      <c r="GN54" s="47"/>
      <c r="GO54" s="47"/>
      <c r="GP54" s="47"/>
      <c r="GQ54" s="47"/>
      <c r="GR54" s="47"/>
      <c r="GS54" s="47"/>
      <c r="GT54" s="47"/>
      <c r="GU54" s="47"/>
      <c r="GV54" s="47"/>
      <c r="GW54" s="47"/>
      <c r="GX54" s="47"/>
      <c r="GY54" s="47"/>
      <c r="GZ54" s="47"/>
      <c r="HA54" s="47"/>
      <c r="HB54" s="47"/>
      <c r="HC54" s="47"/>
      <c r="HD54" s="47"/>
      <c r="HE54" s="47"/>
      <c r="HF54" s="47"/>
      <c r="HG54" s="47"/>
      <c r="HH54" s="47"/>
      <c r="HI54" s="47"/>
      <c r="HJ54" s="47"/>
      <c r="HK54" s="47"/>
      <c r="HL54" s="47"/>
      <c r="HM54" s="47"/>
      <c r="HN54" s="47"/>
      <c r="HO54" s="47"/>
      <c r="HP54" s="47"/>
      <c r="HQ54" s="47"/>
      <c r="HR54" s="47"/>
      <c r="HS54" s="47"/>
      <c r="HT54" s="47"/>
      <c r="HU54" s="47"/>
      <c r="HV54" s="47"/>
      <c r="HW54" s="47"/>
      <c r="HX54" s="47"/>
      <c r="HY54" s="47"/>
      <c r="HZ54" s="47"/>
      <c r="IA54" s="47"/>
      <c r="IB54" s="47"/>
      <c r="IC54" s="47"/>
      <c r="ID54" s="47"/>
      <c r="IE54" s="47"/>
      <c r="IF54" s="47"/>
      <c r="IG54" s="47"/>
      <c r="IH54" s="47"/>
      <c r="II54" s="47"/>
      <c r="IJ54" s="47"/>
      <c r="IK54" s="47"/>
      <c r="IL54" s="47"/>
      <c r="IM54" s="47"/>
      <c r="IN54" s="47"/>
      <c r="IO54" s="47"/>
      <c r="IP54" s="47"/>
      <c r="IQ54" s="47"/>
      <c r="IR54" s="47"/>
    </row>
    <row r="55" s="44" customFormat="1" ht="34" customHeight="1" spans="1:252">
      <c r="A55" s="54">
        <v>38</v>
      </c>
      <c r="B55" s="63" t="s">
        <v>285</v>
      </c>
      <c r="C55" s="63" t="s">
        <v>35</v>
      </c>
      <c r="D55" s="64" t="s">
        <v>387</v>
      </c>
      <c r="E55" s="63">
        <v>1</v>
      </c>
      <c r="F55" s="63">
        <v>440</v>
      </c>
      <c r="G55" s="54">
        <f t="shared" si="0"/>
        <v>10</v>
      </c>
      <c r="H55" s="54">
        <f t="shared" si="1"/>
        <v>10</v>
      </c>
      <c r="I55" s="54">
        <f t="shared" si="2"/>
        <v>10</v>
      </c>
      <c r="J55" s="54">
        <f t="shared" si="3"/>
        <v>470</v>
      </c>
      <c r="K55" s="70" t="s">
        <v>388</v>
      </c>
      <c r="L55" s="70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  <c r="CY55" s="48"/>
      <c r="CZ55" s="48"/>
      <c r="DA55" s="48"/>
      <c r="DB55" s="48"/>
      <c r="DC55" s="48"/>
      <c r="DD55" s="48"/>
      <c r="DE55" s="48"/>
      <c r="DF55" s="48"/>
      <c r="DG55" s="48"/>
      <c r="DH55" s="48"/>
      <c r="DI55" s="48"/>
      <c r="DJ55" s="48"/>
      <c r="DK55" s="48"/>
      <c r="DL55" s="48"/>
      <c r="DM55" s="48"/>
      <c r="DN55" s="48"/>
      <c r="DO55" s="48"/>
      <c r="DP55" s="48"/>
      <c r="DQ55" s="48"/>
      <c r="DR55" s="48"/>
      <c r="DS55" s="48"/>
      <c r="DT55" s="48"/>
      <c r="DU55" s="48"/>
      <c r="DV55" s="48"/>
      <c r="DW55" s="48"/>
      <c r="DX55" s="48"/>
      <c r="DY55" s="48"/>
      <c r="DZ55" s="48"/>
      <c r="EA55" s="48"/>
      <c r="EB55" s="48"/>
      <c r="EC55" s="48"/>
      <c r="ED55" s="48"/>
      <c r="EE55" s="48"/>
      <c r="EF55" s="48"/>
      <c r="EG55" s="48"/>
      <c r="EH55" s="48"/>
      <c r="EI55" s="48"/>
      <c r="EJ55" s="48"/>
      <c r="EK55" s="48"/>
      <c r="EL55" s="48"/>
      <c r="EM55" s="48"/>
      <c r="EN55" s="48"/>
      <c r="EO55" s="48"/>
      <c r="EP55" s="48"/>
      <c r="EQ55" s="48"/>
      <c r="ER55" s="48"/>
      <c r="ES55" s="48"/>
      <c r="ET55" s="48"/>
      <c r="EU55" s="48"/>
      <c r="EV55" s="48"/>
      <c r="EW55" s="48"/>
      <c r="EX55" s="48"/>
      <c r="EY55" s="48"/>
      <c r="EZ55" s="48"/>
      <c r="FA55" s="48"/>
      <c r="FB55" s="48"/>
      <c r="FC55" s="48"/>
      <c r="FD55" s="48"/>
      <c r="FE55" s="48"/>
      <c r="FF55" s="48"/>
      <c r="FG55" s="48"/>
      <c r="FH55" s="48"/>
      <c r="FI55" s="48"/>
      <c r="FJ55" s="48"/>
      <c r="FK55" s="48"/>
      <c r="FL55" s="48"/>
      <c r="FM55" s="48"/>
      <c r="FN55" s="48"/>
      <c r="FO55" s="48"/>
      <c r="FP55" s="48"/>
      <c r="FQ55" s="48"/>
      <c r="FR55" s="48"/>
      <c r="FS55" s="48"/>
      <c r="FT55" s="48"/>
      <c r="FU55" s="48"/>
      <c r="FV55" s="48"/>
      <c r="FW55" s="48"/>
      <c r="FX55" s="48"/>
      <c r="FY55" s="48"/>
      <c r="FZ55" s="48"/>
      <c r="GA55" s="48"/>
      <c r="GB55" s="48"/>
      <c r="GC55" s="48"/>
      <c r="GD55" s="48"/>
      <c r="GE55" s="48"/>
      <c r="GF55" s="48"/>
      <c r="GG55" s="48"/>
      <c r="GH55" s="48"/>
      <c r="GI55" s="48"/>
      <c r="GJ55" s="48"/>
      <c r="GK55" s="48"/>
      <c r="GL55" s="48"/>
      <c r="GM55" s="48"/>
      <c r="GN55" s="48"/>
      <c r="GO55" s="48"/>
      <c r="GP55" s="48"/>
      <c r="GQ55" s="48"/>
      <c r="GR55" s="48"/>
      <c r="GS55" s="48"/>
      <c r="GT55" s="48"/>
      <c r="GU55" s="48"/>
      <c r="GV55" s="48"/>
      <c r="GW55" s="48"/>
      <c r="GX55" s="48"/>
      <c r="GY55" s="48"/>
      <c r="GZ55" s="48"/>
      <c r="HA55" s="48"/>
      <c r="HB55" s="48"/>
      <c r="HC55" s="48"/>
      <c r="HD55" s="48"/>
      <c r="HE55" s="48"/>
      <c r="HF55" s="48"/>
      <c r="HG55" s="48"/>
      <c r="HH55" s="48"/>
      <c r="HI55" s="48"/>
      <c r="HJ55" s="48"/>
      <c r="HK55" s="48"/>
      <c r="HL55" s="48"/>
      <c r="HM55" s="48"/>
      <c r="HN55" s="48"/>
      <c r="HO55" s="48"/>
      <c r="HP55" s="48"/>
      <c r="HQ55" s="48"/>
      <c r="HR55" s="48"/>
      <c r="HS55" s="48"/>
      <c r="HT55" s="48"/>
      <c r="HU55" s="48"/>
      <c r="HV55" s="48"/>
      <c r="HW55" s="48"/>
      <c r="HX55" s="48"/>
      <c r="HY55" s="48"/>
      <c r="HZ55" s="48"/>
      <c r="IA55" s="48"/>
      <c r="IB55" s="48"/>
      <c r="IC55" s="48"/>
      <c r="ID55" s="48"/>
      <c r="IE55" s="48"/>
      <c r="IF55" s="48"/>
      <c r="IG55" s="48"/>
      <c r="IH55" s="48"/>
      <c r="II55" s="48"/>
      <c r="IJ55" s="48"/>
      <c r="IK55" s="48"/>
      <c r="IL55" s="48"/>
      <c r="IM55" s="48"/>
      <c r="IN55" s="48"/>
      <c r="IO55" s="48"/>
      <c r="IP55" s="48"/>
      <c r="IQ55" s="48"/>
      <c r="IR55" s="48"/>
    </row>
    <row r="56" s="45" customFormat="1" ht="21" customHeight="1" spans="1:252">
      <c r="A56" s="54">
        <v>39</v>
      </c>
      <c r="B56" s="65" t="s">
        <v>389</v>
      </c>
      <c r="C56" s="65" t="s">
        <v>318</v>
      </c>
      <c r="D56" s="66" t="s">
        <v>390</v>
      </c>
      <c r="E56" s="67">
        <v>1</v>
      </c>
      <c r="F56" s="65">
        <v>440</v>
      </c>
      <c r="G56" s="54">
        <f t="shared" si="0"/>
        <v>10</v>
      </c>
      <c r="H56" s="54">
        <f t="shared" si="1"/>
        <v>10</v>
      </c>
      <c r="I56" s="54">
        <f t="shared" si="2"/>
        <v>10</v>
      </c>
      <c r="J56" s="54">
        <f t="shared" si="3"/>
        <v>470</v>
      </c>
      <c r="K56" s="71" t="s">
        <v>391</v>
      </c>
      <c r="L56" s="72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3"/>
      <c r="EJ56" s="73"/>
      <c r="EK56" s="73"/>
      <c r="EL56" s="73"/>
      <c r="EM56" s="73"/>
      <c r="EN56" s="73"/>
      <c r="EO56" s="73"/>
      <c r="EP56" s="73"/>
      <c r="EQ56" s="73"/>
      <c r="ER56" s="73"/>
      <c r="ES56" s="73"/>
      <c r="ET56" s="73"/>
      <c r="EU56" s="73"/>
      <c r="EV56" s="73"/>
      <c r="EW56" s="73"/>
      <c r="EX56" s="73"/>
      <c r="EY56" s="73"/>
      <c r="EZ56" s="73"/>
      <c r="FA56" s="73"/>
      <c r="FB56" s="73"/>
      <c r="FC56" s="73"/>
      <c r="FD56" s="73"/>
      <c r="FE56" s="73"/>
      <c r="FF56" s="73"/>
      <c r="FG56" s="73"/>
      <c r="FH56" s="73"/>
      <c r="FI56" s="73"/>
      <c r="FJ56" s="73"/>
      <c r="FK56" s="73"/>
      <c r="FL56" s="73"/>
      <c r="FM56" s="73"/>
      <c r="FN56" s="73"/>
      <c r="FO56" s="73"/>
      <c r="FP56" s="73"/>
      <c r="FQ56" s="73"/>
      <c r="FR56" s="73"/>
      <c r="FS56" s="73"/>
      <c r="FT56" s="73"/>
      <c r="FU56" s="73"/>
      <c r="FV56" s="73"/>
      <c r="FW56" s="73"/>
      <c r="FX56" s="73"/>
      <c r="FY56" s="73"/>
      <c r="FZ56" s="73"/>
      <c r="GA56" s="73"/>
      <c r="GB56" s="73"/>
      <c r="GC56" s="73"/>
      <c r="GD56" s="73"/>
      <c r="GE56" s="73"/>
      <c r="GF56" s="73"/>
      <c r="GG56" s="73"/>
      <c r="GH56" s="73"/>
      <c r="GI56" s="73"/>
      <c r="GJ56" s="73"/>
      <c r="GK56" s="73"/>
      <c r="GL56" s="73"/>
      <c r="GM56" s="73"/>
      <c r="GN56" s="73"/>
      <c r="GO56" s="73"/>
      <c r="GP56" s="73"/>
      <c r="GQ56" s="73"/>
      <c r="GR56" s="73"/>
      <c r="GS56" s="73"/>
      <c r="GT56" s="73"/>
      <c r="GU56" s="73"/>
      <c r="GV56" s="73"/>
      <c r="GW56" s="73"/>
      <c r="GX56" s="73"/>
      <c r="GY56" s="73"/>
      <c r="GZ56" s="73"/>
      <c r="HA56" s="73"/>
      <c r="HB56" s="73"/>
      <c r="HC56" s="73"/>
      <c r="HD56" s="73"/>
      <c r="HE56" s="73"/>
      <c r="HF56" s="73"/>
      <c r="HG56" s="73"/>
      <c r="HH56" s="73"/>
      <c r="HI56" s="73"/>
      <c r="HJ56" s="73"/>
      <c r="HK56" s="73"/>
      <c r="HL56" s="73"/>
      <c r="HM56" s="73"/>
      <c r="HN56" s="73"/>
      <c r="HO56" s="73"/>
      <c r="HP56" s="73"/>
      <c r="HQ56" s="73"/>
      <c r="HR56" s="73"/>
      <c r="HS56" s="73"/>
      <c r="HT56" s="73"/>
      <c r="HU56" s="73"/>
      <c r="HV56" s="73"/>
      <c r="HW56" s="73"/>
      <c r="HX56" s="73"/>
      <c r="HY56" s="73"/>
      <c r="HZ56" s="73"/>
      <c r="IA56" s="73"/>
      <c r="IB56" s="73"/>
      <c r="IC56" s="73"/>
      <c r="ID56" s="73"/>
      <c r="IE56" s="73"/>
      <c r="IF56" s="73"/>
      <c r="IG56" s="73"/>
      <c r="IH56" s="73"/>
      <c r="II56" s="73"/>
      <c r="IJ56" s="73"/>
      <c r="IK56" s="73"/>
      <c r="IL56" s="73"/>
      <c r="IM56" s="73"/>
      <c r="IN56" s="73"/>
      <c r="IO56" s="73"/>
      <c r="IP56" s="73"/>
      <c r="IQ56" s="73"/>
      <c r="IR56" s="73"/>
    </row>
    <row r="57" s="45" customFormat="1" ht="21" customHeight="1" spans="1:252">
      <c r="A57" s="54">
        <v>40</v>
      </c>
      <c r="B57" s="65" t="s">
        <v>389</v>
      </c>
      <c r="C57" s="65" t="s">
        <v>318</v>
      </c>
      <c r="D57" s="66" t="s">
        <v>392</v>
      </c>
      <c r="E57" s="67">
        <v>1</v>
      </c>
      <c r="F57" s="65">
        <v>440</v>
      </c>
      <c r="G57" s="54">
        <f t="shared" si="0"/>
        <v>10</v>
      </c>
      <c r="H57" s="54">
        <f t="shared" si="1"/>
        <v>10</v>
      </c>
      <c r="I57" s="54">
        <f t="shared" si="2"/>
        <v>10</v>
      </c>
      <c r="J57" s="54">
        <f t="shared" si="3"/>
        <v>470</v>
      </c>
      <c r="K57" s="71" t="s">
        <v>393</v>
      </c>
      <c r="L57" s="72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3"/>
      <c r="EF57" s="73"/>
      <c r="EG57" s="73"/>
      <c r="EH57" s="73"/>
      <c r="EI57" s="73"/>
      <c r="EJ57" s="73"/>
      <c r="EK57" s="73"/>
      <c r="EL57" s="73"/>
      <c r="EM57" s="73"/>
      <c r="EN57" s="73"/>
      <c r="EO57" s="73"/>
      <c r="EP57" s="73"/>
      <c r="EQ57" s="73"/>
      <c r="ER57" s="73"/>
      <c r="ES57" s="73"/>
      <c r="ET57" s="73"/>
      <c r="EU57" s="73"/>
      <c r="EV57" s="73"/>
      <c r="EW57" s="73"/>
      <c r="EX57" s="73"/>
      <c r="EY57" s="73"/>
      <c r="EZ57" s="73"/>
      <c r="FA57" s="73"/>
      <c r="FB57" s="73"/>
      <c r="FC57" s="73"/>
      <c r="FD57" s="73"/>
      <c r="FE57" s="73"/>
      <c r="FF57" s="73"/>
      <c r="FG57" s="73"/>
      <c r="FH57" s="73"/>
      <c r="FI57" s="73"/>
      <c r="FJ57" s="73"/>
      <c r="FK57" s="73"/>
      <c r="FL57" s="73"/>
      <c r="FM57" s="73"/>
      <c r="FN57" s="73"/>
      <c r="FO57" s="73"/>
      <c r="FP57" s="73"/>
      <c r="FQ57" s="73"/>
      <c r="FR57" s="73"/>
      <c r="FS57" s="73"/>
      <c r="FT57" s="73"/>
      <c r="FU57" s="73"/>
      <c r="FV57" s="73"/>
      <c r="FW57" s="73"/>
      <c r="FX57" s="73"/>
      <c r="FY57" s="73"/>
      <c r="FZ57" s="73"/>
      <c r="GA57" s="73"/>
      <c r="GB57" s="73"/>
      <c r="GC57" s="73"/>
      <c r="GD57" s="73"/>
      <c r="GE57" s="73"/>
      <c r="GF57" s="73"/>
      <c r="GG57" s="73"/>
      <c r="GH57" s="73"/>
      <c r="GI57" s="73"/>
      <c r="GJ57" s="73"/>
      <c r="GK57" s="73"/>
      <c r="GL57" s="73"/>
      <c r="GM57" s="73"/>
      <c r="GN57" s="73"/>
      <c r="GO57" s="73"/>
      <c r="GP57" s="73"/>
      <c r="GQ57" s="73"/>
      <c r="GR57" s="73"/>
      <c r="GS57" s="73"/>
      <c r="GT57" s="73"/>
      <c r="GU57" s="73"/>
      <c r="GV57" s="73"/>
      <c r="GW57" s="73"/>
      <c r="GX57" s="73"/>
      <c r="GY57" s="73"/>
      <c r="GZ57" s="73"/>
      <c r="HA57" s="73"/>
      <c r="HB57" s="73"/>
      <c r="HC57" s="73"/>
      <c r="HD57" s="73"/>
      <c r="HE57" s="73"/>
      <c r="HF57" s="73"/>
      <c r="HG57" s="73"/>
      <c r="HH57" s="73"/>
      <c r="HI57" s="73"/>
      <c r="HJ57" s="73"/>
      <c r="HK57" s="73"/>
      <c r="HL57" s="73"/>
      <c r="HM57" s="73"/>
      <c r="HN57" s="73"/>
      <c r="HO57" s="73"/>
      <c r="HP57" s="73"/>
      <c r="HQ57" s="73"/>
      <c r="HR57" s="73"/>
      <c r="HS57" s="73"/>
      <c r="HT57" s="73"/>
      <c r="HU57" s="73"/>
      <c r="HV57" s="73"/>
      <c r="HW57" s="73"/>
      <c r="HX57" s="73"/>
      <c r="HY57" s="73"/>
      <c r="HZ57" s="73"/>
      <c r="IA57" s="73"/>
      <c r="IB57" s="73"/>
      <c r="IC57" s="73"/>
      <c r="ID57" s="73"/>
      <c r="IE57" s="73"/>
      <c r="IF57" s="73"/>
      <c r="IG57" s="73"/>
      <c r="IH57" s="73"/>
      <c r="II57" s="73"/>
      <c r="IJ57" s="73"/>
      <c r="IK57" s="73"/>
      <c r="IL57" s="73"/>
      <c r="IM57" s="73"/>
      <c r="IN57" s="73"/>
      <c r="IO57" s="73"/>
      <c r="IP57" s="73"/>
      <c r="IQ57" s="73"/>
      <c r="IR57" s="73"/>
    </row>
    <row r="58" s="45" customFormat="1" ht="21" customHeight="1" spans="1:252">
      <c r="A58" s="54">
        <v>41</v>
      </c>
      <c r="B58" s="65" t="s">
        <v>389</v>
      </c>
      <c r="C58" s="65" t="s">
        <v>318</v>
      </c>
      <c r="D58" s="66" t="s">
        <v>394</v>
      </c>
      <c r="E58" s="67">
        <v>1</v>
      </c>
      <c r="F58" s="65">
        <v>440</v>
      </c>
      <c r="G58" s="54">
        <f t="shared" si="0"/>
        <v>10</v>
      </c>
      <c r="H58" s="54">
        <f t="shared" si="1"/>
        <v>10</v>
      </c>
      <c r="I58" s="54">
        <f t="shared" si="2"/>
        <v>10</v>
      </c>
      <c r="J58" s="54">
        <f t="shared" si="3"/>
        <v>470</v>
      </c>
      <c r="K58" s="71" t="s">
        <v>393</v>
      </c>
      <c r="L58" s="72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3"/>
      <c r="EF58" s="73"/>
      <c r="EG58" s="73"/>
      <c r="EH58" s="73"/>
      <c r="EI58" s="73"/>
      <c r="EJ58" s="73"/>
      <c r="EK58" s="73"/>
      <c r="EL58" s="73"/>
      <c r="EM58" s="73"/>
      <c r="EN58" s="73"/>
      <c r="EO58" s="73"/>
      <c r="EP58" s="73"/>
      <c r="EQ58" s="73"/>
      <c r="ER58" s="73"/>
      <c r="ES58" s="73"/>
      <c r="ET58" s="73"/>
      <c r="EU58" s="73"/>
      <c r="EV58" s="73"/>
      <c r="EW58" s="73"/>
      <c r="EX58" s="73"/>
      <c r="EY58" s="73"/>
      <c r="EZ58" s="73"/>
      <c r="FA58" s="73"/>
      <c r="FB58" s="73"/>
      <c r="FC58" s="73"/>
      <c r="FD58" s="73"/>
      <c r="FE58" s="73"/>
      <c r="FF58" s="73"/>
      <c r="FG58" s="73"/>
      <c r="FH58" s="73"/>
      <c r="FI58" s="73"/>
      <c r="FJ58" s="73"/>
      <c r="FK58" s="73"/>
      <c r="FL58" s="73"/>
      <c r="FM58" s="73"/>
      <c r="FN58" s="73"/>
      <c r="FO58" s="73"/>
      <c r="FP58" s="73"/>
      <c r="FQ58" s="73"/>
      <c r="FR58" s="73"/>
      <c r="FS58" s="73"/>
      <c r="FT58" s="73"/>
      <c r="FU58" s="73"/>
      <c r="FV58" s="73"/>
      <c r="FW58" s="73"/>
      <c r="FX58" s="73"/>
      <c r="FY58" s="73"/>
      <c r="FZ58" s="73"/>
      <c r="GA58" s="73"/>
      <c r="GB58" s="73"/>
      <c r="GC58" s="73"/>
      <c r="GD58" s="73"/>
      <c r="GE58" s="73"/>
      <c r="GF58" s="73"/>
      <c r="GG58" s="73"/>
      <c r="GH58" s="73"/>
      <c r="GI58" s="73"/>
      <c r="GJ58" s="73"/>
      <c r="GK58" s="73"/>
      <c r="GL58" s="73"/>
      <c r="GM58" s="73"/>
      <c r="GN58" s="73"/>
      <c r="GO58" s="73"/>
      <c r="GP58" s="73"/>
      <c r="GQ58" s="73"/>
      <c r="GR58" s="73"/>
      <c r="GS58" s="73"/>
      <c r="GT58" s="73"/>
      <c r="GU58" s="73"/>
      <c r="GV58" s="73"/>
      <c r="GW58" s="73"/>
      <c r="GX58" s="73"/>
      <c r="GY58" s="73"/>
      <c r="GZ58" s="73"/>
      <c r="HA58" s="73"/>
      <c r="HB58" s="73"/>
      <c r="HC58" s="73"/>
      <c r="HD58" s="73"/>
      <c r="HE58" s="73"/>
      <c r="HF58" s="73"/>
      <c r="HG58" s="73"/>
      <c r="HH58" s="73"/>
      <c r="HI58" s="73"/>
      <c r="HJ58" s="73"/>
      <c r="HK58" s="73"/>
      <c r="HL58" s="73"/>
      <c r="HM58" s="73"/>
      <c r="HN58" s="73"/>
      <c r="HO58" s="73"/>
      <c r="HP58" s="73"/>
      <c r="HQ58" s="73"/>
      <c r="HR58" s="73"/>
      <c r="HS58" s="73"/>
      <c r="HT58" s="73"/>
      <c r="HU58" s="73"/>
      <c r="HV58" s="73"/>
      <c r="HW58" s="73"/>
      <c r="HX58" s="73"/>
      <c r="HY58" s="73"/>
      <c r="HZ58" s="73"/>
      <c r="IA58" s="73"/>
      <c r="IB58" s="73"/>
      <c r="IC58" s="73"/>
      <c r="ID58" s="73"/>
      <c r="IE58" s="73"/>
      <c r="IF58" s="73"/>
      <c r="IG58" s="73"/>
      <c r="IH58" s="73"/>
      <c r="II58" s="73"/>
      <c r="IJ58" s="73"/>
      <c r="IK58" s="73"/>
      <c r="IL58" s="73"/>
      <c r="IM58" s="73"/>
      <c r="IN58" s="73"/>
      <c r="IO58" s="73"/>
      <c r="IP58" s="73"/>
      <c r="IQ58" s="73"/>
      <c r="IR58" s="73"/>
    </row>
    <row r="59" s="45" customFormat="1" ht="21" customHeight="1" spans="1:252">
      <c r="A59" s="54">
        <v>42</v>
      </c>
      <c r="B59" s="65" t="s">
        <v>389</v>
      </c>
      <c r="C59" s="65" t="s">
        <v>318</v>
      </c>
      <c r="D59" s="66" t="s">
        <v>395</v>
      </c>
      <c r="E59" s="67">
        <v>1</v>
      </c>
      <c r="F59" s="65">
        <v>440</v>
      </c>
      <c r="G59" s="54">
        <f t="shared" si="0"/>
        <v>10</v>
      </c>
      <c r="H59" s="54">
        <f t="shared" si="1"/>
        <v>10</v>
      </c>
      <c r="I59" s="54">
        <f t="shared" si="2"/>
        <v>10</v>
      </c>
      <c r="J59" s="54">
        <f t="shared" si="3"/>
        <v>470</v>
      </c>
      <c r="K59" s="74" t="s">
        <v>393</v>
      </c>
      <c r="L59" s="72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/>
      <c r="EG59" s="73"/>
      <c r="EH59" s="73"/>
      <c r="EI59" s="73"/>
      <c r="EJ59" s="73"/>
      <c r="EK59" s="73"/>
      <c r="EL59" s="73"/>
      <c r="EM59" s="73"/>
      <c r="EN59" s="73"/>
      <c r="EO59" s="73"/>
      <c r="EP59" s="73"/>
      <c r="EQ59" s="73"/>
      <c r="ER59" s="73"/>
      <c r="ES59" s="73"/>
      <c r="ET59" s="73"/>
      <c r="EU59" s="73"/>
      <c r="EV59" s="73"/>
      <c r="EW59" s="73"/>
      <c r="EX59" s="73"/>
      <c r="EY59" s="73"/>
      <c r="EZ59" s="73"/>
      <c r="FA59" s="73"/>
      <c r="FB59" s="73"/>
      <c r="FC59" s="73"/>
      <c r="FD59" s="73"/>
      <c r="FE59" s="73"/>
      <c r="FF59" s="73"/>
      <c r="FG59" s="73"/>
      <c r="FH59" s="73"/>
      <c r="FI59" s="73"/>
      <c r="FJ59" s="73"/>
      <c r="FK59" s="73"/>
      <c r="FL59" s="73"/>
      <c r="FM59" s="73"/>
      <c r="FN59" s="73"/>
      <c r="FO59" s="73"/>
      <c r="FP59" s="73"/>
      <c r="FQ59" s="73"/>
      <c r="FR59" s="73"/>
      <c r="FS59" s="73"/>
      <c r="FT59" s="73"/>
      <c r="FU59" s="73"/>
      <c r="FV59" s="73"/>
      <c r="FW59" s="73"/>
      <c r="FX59" s="73"/>
      <c r="FY59" s="73"/>
      <c r="FZ59" s="73"/>
      <c r="GA59" s="73"/>
      <c r="GB59" s="73"/>
      <c r="GC59" s="73"/>
      <c r="GD59" s="73"/>
      <c r="GE59" s="73"/>
      <c r="GF59" s="73"/>
      <c r="GG59" s="73"/>
      <c r="GH59" s="73"/>
      <c r="GI59" s="73"/>
      <c r="GJ59" s="73"/>
      <c r="GK59" s="73"/>
      <c r="GL59" s="73"/>
      <c r="GM59" s="73"/>
      <c r="GN59" s="73"/>
      <c r="GO59" s="73"/>
      <c r="GP59" s="73"/>
      <c r="GQ59" s="73"/>
      <c r="GR59" s="73"/>
      <c r="GS59" s="73"/>
      <c r="GT59" s="73"/>
      <c r="GU59" s="73"/>
      <c r="GV59" s="73"/>
      <c r="GW59" s="73"/>
      <c r="GX59" s="73"/>
      <c r="GY59" s="73"/>
      <c r="GZ59" s="73"/>
      <c r="HA59" s="73"/>
      <c r="HB59" s="73"/>
      <c r="HC59" s="73"/>
      <c r="HD59" s="73"/>
      <c r="HE59" s="73"/>
      <c r="HF59" s="73"/>
      <c r="HG59" s="73"/>
      <c r="HH59" s="73"/>
      <c r="HI59" s="73"/>
      <c r="HJ59" s="73"/>
      <c r="HK59" s="73"/>
      <c r="HL59" s="73"/>
      <c r="HM59" s="73"/>
      <c r="HN59" s="73"/>
      <c r="HO59" s="73"/>
      <c r="HP59" s="73"/>
      <c r="HQ59" s="73"/>
      <c r="HR59" s="73"/>
      <c r="HS59" s="73"/>
      <c r="HT59" s="73"/>
      <c r="HU59" s="73"/>
      <c r="HV59" s="73"/>
      <c r="HW59" s="73"/>
      <c r="HX59" s="73"/>
      <c r="HY59" s="73"/>
      <c r="HZ59" s="73"/>
      <c r="IA59" s="73"/>
      <c r="IB59" s="73"/>
      <c r="IC59" s="73"/>
      <c r="ID59" s="73"/>
      <c r="IE59" s="73"/>
      <c r="IF59" s="73"/>
      <c r="IG59" s="73"/>
      <c r="IH59" s="73"/>
      <c r="II59" s="73"/>
      <c r="IJ59" s="73"/>
      <c r="IK59" s="73"/>
      <c r="IL59" s="73"/>
      <c r="IM59" s="73"/>
      <c r="IN59" s="73"/>
      <c r="IO59" s="73"/>
      <c r="IP59" s="73"/>
      <c r="IQ59" s="73"/>
      <c r="IR59" s="73"/>
    </row>
    <row r="60" s="45" customFormat="1" ht="21" customHeight="1" spans="1:252">
      <c r="A60" s="54">
        <v>43</v>
      </c>
      <c r="B60" s="65" t="s">
        <v>389</v>
      </c>
      <c r="C60" s="65" t="s">
        <v>35</v>
      </c>
      <c r="D60" s="66" t="s">
        <v>396</v>
      </c>
      <c r="E60" s="67">
        <v>3</v>
      </c>
      <c r="F60" s="65">
        <v>1170</v>
      </c>
      <c r="G60" s="54">
        <f t="shared" si="0"/>
        <v>30</v>
      </c>
      <c r="H60" s="54">
        <f t="shared" si="1"/>
        <v>30</v>
      </c>
      <c r="I60" s="54">
        <f t="shared" si="2"/>
        <v>30</v>
      </c>
      <c r="J60" s="54">
        <f t="shared" si="3"/>
        <v>1260</v>
      </c>
      <c r="K60" s="65" t="s">
        <v>367</v>
      </c>
      <c r="L60" s="72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3"/>
      <c r="ET60" s="73"/>
      <c r="EU60" s="73"/>
      <c r="EV60" s="73"/>
      <c r="EW60" s="73"/>
      <c r="EX60" s="73"/>
      <c r="EY60" s="73"/>
      <c r="EZ60" s="73"/>
      <c r="FA60" s="73"/>
      <c r="FB60" s="73"/>
      <c r="FC60" s="73"/>
      <c r="FD60" s="73"/>
      <c r="FE60" s="73"/>
      <c r="FF60" s="73"/>
      <c r="FG60" s="73"/>
      <c r="FH60" s="73"/>
      <c r="FI60" s="73"/>
      <c r="FJ60" s="73"/>
      <c r="FK60" s="73"/>
      <c r="FL60" s="73"/>
      <c r="FM60" s="73"/>
      <c r="FN60" s="73"/>
      <c r="FO60" s="73"/>
      <c r="FP60" s="73"/>
      <c r="FQ60" s="73"/>
      <c r="FR60" s="73"/>
      <c r="FS60" s="73"/>
      <c r="FT60" s="73"/>
      <c r="FU60" s="73"/>
      <c r="FV60" s="73"/>
      <c r="FW60" s="73"/>
      <c r="FX60" s="73"/>
      <c r="FY60" s="73"/>
      <c r="FZ60" s="73"/>
      <c r="GA60" s="73"/>
      <c r="GB60" s="73"/>
      <c r="GC60" s="73"/>
      <c r="GD60" s="73"/>
      <c r="GE60" s="73"/>
      <c r="GF60" s="73"/>
      <c r="GG60" s="73"/>
      <c r="GH60" s="73"/>
      <c r="GI60" s="73"/>
      <c r="GJ60" s="73"/>
      <c r="GK60" s="73"/>
      <c r="GL60" s="73"/>
      <c r="GM60" s="73"/>
      <c r="GN60" s="73"/>
      <c r="GO60" s="73"/>
      <c r="GP60" s="73"/>
      <c r="GQ60" s="73"/>
      <c r="GR60" s="73"/>
      <c r="GS60" s="73"/>
      <c r="GT60" s="73"/>
      <c r="GU60" s="73"/>
      <c r="GV60" s="73"/>
      <c r="GW60" s="73"/>
      <c r="GX60" s="73"/>
      <c r="GY60" s="73"/>
      <c r="GZ60" s="73"/>
      <c r="HA60" s="73"/>
      <c r="HB60" s="73"/>
      <c r="HC60" s="73"/>
      <c r="HD60" s="73"/>
      <c r="HE60" s="73"/>
      <c r="HF60" s="73"/>
      <c r="HG60" s="73"/>
      <c r="HH60" s="73"/>
      <c r="HI60" s="73"/>
      <c r="HJ60" s="73"/>
      <c r="HK60" s="73"/>
      <c r="HL60" s="73"/>
      <c r="HM60" s="73"/>
      <c r="HN60" s="73"/>
      <c r="HO60" s="73"/>
      <c r="HP60" s="73"/>
      <c r="HQ60" s="73"/>
      <c r="HR60" s="73"/>
      <c r="HS60" s="73"/>
      <c r="HT60" s="73"/>
      <c r="HU60" s="73"/>
      <c r="HV60" s="73"/>
      <c r="HW60" s="73"/>
      <c r="HX60" s="73"/>
      <c r="HY60" s="73"/>
      <c r="HZ60" s="73"/>
      <c r="IA60" s="73"/>
      <c r="IB60" s="73"/>
      <c r="IC60" s="73"/>
      <c r="ID60" s="73"/>
      <c r="IE60" s="73"/>
      <c r="IF60" s="73"/>
      <c r="IG60" s="73"/>
      <c r="IH60" s="73"/>
      <c r="II60" s="73"/>
      <c r="IJ60" s="73"/>
      <c r="IK60" s="73"/>
      <c r="IL60" s="73"/>
      <c r="IM60" s="73"/>
      <c r="IN60" s="73"/>
      <c r="IO60" s="73"/>
      <c r="IP60" s="73"/>
      <c r="IQ60" s="73"/>
      <c r="IR60" s="73"/>
    </row>
    <row r="61" s="42" customFormat="1" ht="21" customHeight="1" spans="1:12">
      <c r="A61" s="54"/>
      <c r="B61" s="54"/>
      <c r="C61" s="54" t="s">
        <v>397</v>
      </c>
      <c r="D61" s="60" t="s">
        <v>398</v>
      </c>
      <c r="E61" s="58"/>
      <c r="F61" s="54">
        <v>0</v>
      </c>
      <c r="G61" s="54">
        <f t="shared" si="0"/>
        <v>0</v>
      </c>
      <c r="H61" s="54">
        <f t="shared" si="1"/>
        <v>0</v>
      </c>
      <c r="I61" s="54">
        <f t="shared" si="2"/>
        <v>0</v>
      </c>
      <c r="J61" s="54">
        <f t="shared" si="3"/>
        <v>0</v>
      </c>
      <c r="K61" s="56" t="s">
        <v>399</v>
      </c>
      <c r="L61" s="59"/>
    </row>
    <row r="62" s="42" customFormat="1" ht="21" customHeight="1" spans="1:12">
      <c r="A62" s="54"/>
      <c r="B62" s="54"/>
      <c r="C62" s="54" t="s">
        <v>400</v>
      </c>
      <c r="D62" s="60" t="s">
        <v>401</v>
      </c>
      <c r="E62" s="58"/>
      <c r="F62" s="54">
        <v>0</v>
      </c>
      <c r="G62" s="54">
        <f t="shared" si="0"/>
        <v>0</v>
      </c>
      <c r="H62" s="54">
        <f t="shared" si="1"/>
        <v>0</v>
      </c>
      <c r="I62" s="54">
        <f t="shared" si="2"/>
        <v>0</v>
      </c>
      <c r="J62" s="54">
        <f t="shared" si="3"/>
        <v>0</v>
      </c>
      <c r="K62" s="56" t="s">
        <v>367</v>
      </c>
      <c r="L62" s="59"/>
    </row>
    <row r="63" s="42" customFormat="1" ht="21" customHeight="1" spans="1:12">
      <c r="A63" s="54">
        <v>44</v>
      </c>
      <c r="B63" s="54" t="s">
        <v>389</v>
      </c>
      <c r="C63" s="54" t="s">
        <v>35</v>
      </c>
      <c r="D63" s="60" t="s">
        <v>402</v>
      </c>
      <c r="E63" s="58">
        <v>3</v>
      </c>
      <c r="F63" s="54">
        <v>1170</v>
      </c>
      <c r="G63" s="54">
        <f t="shared" si="0"/>
        <v>30</v>
      </c>
      <c r="H63" s="54">
        <f t="shared" si="1"/>
        <v>30</v>
      </c>
      <c r="I63" s="54">
        <f t="shared" si="2"/>
        <v>30</v>
      </c>
      <c r="J63" s="54">
        <f t="shared" si="3"/>
        <v>1260</v>
      </c>
      <c r="K63" s="56" t="s">
        <v>403</v>
      </c>
      <c r="L63" s="59"/>
    </row>
    <row r="64" s="42" customFormat="1" ht="21" customHeight="1" spans="1:12">
      <c r="A64" s="54"/>
      <c r="B64" s="54"/>
      <c r="C64" s="54" t="s">
        <v>57</v>
      </c>
      <c r="D64" s="60" t="s">
        <v>404</v>
      </c>
      <c r="E64" s="58"/>
      <c r="F64" s="54">
        <v>0</v>
      </c>
      <c r="G64" s="54">
        <f t="shared" si="0"/>
        <v>0</v>
      </c>
      <c r="H64" s="54">
        <f t="shared" si="1"/>
        <v>0</v>
      </c>
      <c r="I64" s="54">
        <f t="shared" si="2"/>
        <v>0</v>
      </c>
      <c r="J64" s="54">
        <f t="shared" si="3"/>
        <v>0</v>
      </c>
      <c r="K64" s="56" t="s">
        <v>405</v>
      </c>
      <c r="L64" s="59"/>
    </row>
    <row r="65" s="42" customFormat="1" ht="21" customHeight="1" spans="1:12">
      <c r="A65" s="54"/>
      <c r="B65" s="54"/>
      <c r="C65" s="54" t="s">
        <v>45</v>
      </c>
      <c r="D65" s="60" t="s">
        <v>406</v>
      </c>
      <c r="E65" s="58"/>
      <c r="F65" s="54">
        <v>0</v>
      </c>
      <c r="G65" s="54">
        <f t="shared" si="0"/>
        <v>0</v>
      </c>
      <c r="H65" s="54">
        <f t="shared" si="1"/>
        <v>0</v>
      </c>
      <c r="I65" s="54">
        <f t="shared" si="2"/>
        <v>0</v>
      </c>
      <c r="J65" s="54">
        <f t="shared" si="3"/>
        <v>0</v>
      </c>
      <c r="K65" s="56" t="s">
        <v>407</v>
      </c>
      <c r="L65" s="59"/>
    </row>
    <row r="66" s="42" customFormat="1" ht="21" customHeight="1" spans="1:12">
      <c r="A66" s="54">
        <v>45</v>
      </c>
      <c r="B66" s="54" t="s">
        <v>389</v>
      </c>
      <c r="C66" s="54" t="s">
        <v>35</v>
      </c>
      <c r="D66" s="60" t="s">
        <v>408</v>
      </c>
      <c r="E66" s="58">
        <v>1</v>
      </c>
      <c r="F66" s="54">
        <v>440</v>
      </c>
      <c r="G66" s="54">
        <f t="shared" si="0"/>
        <v>10</v>
      </c>
      <c r="H66" s="54">
        <f t="shared" si="1"/>
        <v>10</v>
      </c>
      <c r="I66" s="54">
        <f t="shared" si="2"/>
        <v>10</v>
      </c>
      <c r="J66" s="54">
        <f t="shared" si="3"/>
        <v>470</v>
      </c>
      <c r="K66" s="56" t="s">
        <v>393</v>
      </c>
      <c r="L66" s="59"/>
    </row>
    <row r="67" s="42" customFormat="1" ht="21" customHeight="1" spans="1:12">
      <c r="A67" s="54">
        <v>46</v>
      </c>
      <c r="B67" s="54" t="s">
        <v>389</v>
      </c>
      <c r="C67" s="54" t="s">
        <v>35</v>
      </c>
      <c r="D67" s="60" t="s">
        <v>409</v>
      </c>
      <c r="E67" s="58">
        <v>1</v>
      </c>
      <c r="F67" s="54">
        <v>440</v>
      </c>
      <c r="G67" s="54">
        <f t="shared" ref="G67:G95" si="4">E67*10</f>
        <v>10</v>
      </c>
      <c r="H67" s="54">
        <f t="shared" ref="H67:H95" si="5">E67*10</f>
        <v>10</v>
      </c>
      <c r="I67" s="54">
        <f t="shared" ref="I67:I95" si="6">E67*10</f>
        <v>10</v>
      </c>
      <c r="J67" s="54">
        <f t="shared" ref="J67:J97" si="7">F67+G67+H67+I67</f>
        <v>470</v>
      </c>
      <c r="K67" s="56" t="s">
        <v>393</v>
      </c>
      <c r="L67" s="59"/>
    </row>
    <row r="68" s="42" customFormat="1" ht="21" customHeight="1" spans="1:12">
      <c r="A68" s="54">
        <v>47</v>
      </c>
      <c r="B68" s="54" t="s">
        <v>389</v>
      </c>
      <c r="C68" s="54" t="s">
        <v>35</v>
      </c>
      <c r="D68" s="60" t="s">
        <v>410</v>
      </c>
      <c r="E68" s="58">
        <v>2</v>
      </c>
      <c r="F68" s="54">
        <v>820</v>
      </c>
      <c r="G68" s="54">
        <f t="shared" si="4"/>
        <v>20</v>
      </c>
      <c r="H68" s="54">
        <f t="shared" si="5"/>
        <v>20</v>
      </c>
      <c r="I68" s="54">
        <f t="shared" si="6"/>
        <v>20</v>
      </c>
      <c r="J68" s="54">
        <f t="shared" si="7"/>
        <v>880</v>
      </c>
      <c r="K68" s="56" t="s">
        <v>411</v>
      </c>
      <c r="L68" s="59"/>
    </row>
    <row r="69" s="42" customFormat="1" ht="21" customHeight="1" spans="1:12">
      <c r="A69" s="54"/>
      <c r="B69" s="54"/>
      <c r="C69" s="54" t="s">
        <v>45</v>
      </c>
      <c r="D69" s="60" t="s">
        <v>412</v>
      </c>
      <c r="E69" s="58"/>
      <c r="F69" s="54">
        <v>0</v>
      </c>
      <c r="G69" s="54">
        <f t="shared" si="4"/>
        <v>0</v>
      </c>
      <c r="H69" s="54">
        <f t="shared" si="5"/>
        <v>0</v>
      </c>
      <c r="I69" s="54">
        <f t="shared" si="6"/>
        <v>0</v>
      </c>
      <c r="J69" s="54">
        <f t="shared" si="7"/>
        <v>0</v>
      </c>
      <c r="K69" s="56"/>
      <c r="L69" s="59"/>
    </row>
    <row r="70" s="42" customFormat="1" ht="21" customHeight="1" spans="1:12">
      <c r="A70" s="54">
        <v>48</v>
      </c>
      <c r="B70" s="54" t="s">
        <v>389</v>
      </c>
      <c r="C70" s="54" t="s">
        <v>35</v>
      </c>
      <c r="D70" s="60" t="s">
        <v>413</v>
      </c>
      <c r="E70" s="58">
        <v>1</v>
      </c>
      <c r="F70" s="54">
        <v>440</v>
      </c>
      <c r="G70" s="54">
        <f t="shared" si="4"/>
        <v>10</v>
      </c>
      <c r="H70" s="54">
        <f t="shared" si="5"/>
        <v>10</v>
      </c>
      <c r="I70" s="54">
        <f t="shared" si="6"/>
        <v>10</v>
      </c>
      <c r="J70" s="54">
        <f t="shared" si="7"/>
        <v>470</v>
      </c>
      <c r="K70" s="56" t="s">
        <v>414</v>
      </c>
      <c r="L70" s="59"/>
    </row>
    <row r="71" s="42" customFormat="1" ht="21" customHeight="1" spans="1:12">
      <c r="A71" s="54">
        <v>49</v>
      </c>
      <c r="B71" s="54" t="s">
        <v>389</v>
      </c>
      <c r="C71" s="54" t="s">
        <v>35</v>
      </c>
      <c r="D71" s="60" t="s">
        <v>415</v>
      </c>
      <c r="E71" s="58">
        <v>1</v>
      </c>
      <c r="F71" s="54">
        <v>390</v>
      </c>
      <c r="G71" s="54">
        <f t="shared" si="4"/>
        <v>10</v>
      </c>
      <c r="H71" s="54">
        <f t="shared" si="5"/>
        <v>10</v>
      </c>
      <c r="I71" s="54">
        <f t="shared" si="6"/>
        <v>10</v>
      </c>
      <c r="J71" s="54">
        <f t="shared" si="7"/>
        <v>420</v>
      </c>
      <c r="K71" s="56" t="s">
        <v>416</v>
      </c>
      <c r="L71" s="59"/>
    </row>
    <row r="72" s="42" customFormat="1" ht="21" customHeight="1" spans="1:12">
      <c r="A72" s="54">
        <v>50</v>
      </c>
      <c r="B72" s="54" t="s">
        <v>389</v>
      </c>
      <c r="C72" s="54" t="s">
        <v>35</v>
      </c>
      <c r="D72" s="60" t="s">
        <v>417</v>
      </c>
      <c r="E72" s="58">
        <v>1</v>
      </c>
      <c r="F72" s="54">
        <v>410</v>
      </c>
      <c r="G72" s="54">
        <f t="shared" si="4"/>
        <v>10</v>
      </c>
      <c r="H72" s="54">
        <f t="shared" si="5"/>
        <v>10</v>
      </c>
      <c r="I72" s="54">
        <f t="shared" si="6"/>
        <v>10</v>
      </c>
      <c r="J72" s="54">
        <f t="shared" si="7"/>
        <v>440</v>
      </c>
      <c r="K72" s="56" t="s">
        <v>418</v>
      </c>
      <c r="L72" s="54"/>
    </row>
    <row r="73" s="42" customFormat="1" ht="21" customHeight="1" spans="1:12">
      <c r="A73" s="54">
        <v>51</v>
      </c>
      <c r="B73" s="54" t="s">
        <v>389</v>
      </c>
      <c r="C73" s="54" t="s">
        <v>35</v>
      </c>
      <c r="D73" s="60" t="s">
        <v>419</v>
      </c>
      <c r="E73" s="58">
        <v>2</v>
      </c>
      <c r="F73" s="54">
        <v>820</v>
      </c>
      <c r="G73" s="54">
        <f t="shared" si="4"/>
        <v>20</v>
      </c>
      <c r="H73" s="54">
        <f t="shared" si="5"/>
        <v>20</v>
      </c>
      <c r="I73" s="54">
        <f t="shared" si="6"/>
        <v>20</v>
      </c>
      <c r="J73" s="54">
        <f t="shared" si="7"/>
        <v>880</v>
      </c>
      <c r="K73" s="56" t="s">
        <v>420</v>
      </c>
      <c r="L73" s="54"/>
    </row>
    <row r="74" s="42" customFormat="1" ht="21" customHeight="1" spans="1:12">
      <c r="A74" s="60"/>
      <c r="B74" s="54"/>
      <c r="C74" s="60" t="s">
        <v>57</v>
      </c>
      <c r="D74" s="60" t="s">
        <v>421</v>
      </c>
      <c r="E74" s="60"/>
      <c r="F74" s="54">
        <v>0</v>
      </c>
      <c r="G74" s="54">
        <f t="shared" si="4"/>
        <v>0</v>
      </c>
      <c r="H74" s="54">
        <f t="shared" si="5"/>
        <v>0</v>
      </c>
      <c r="I74" s="54">
        <f t="shared" si="6"/>
        <v>0</v>
      </c>
      <c r="J74" s="54">
        <f t="shared" si="7"/>
        <v>0</v>
      </c>
      <c r="K74" s="56"/>
      <c r="L74" s="60"/>
    </row>
    <row r="75" s="42" customFormat="1" ht="21" customHeight="1" spans="1:12">
      <c r="A75" s="60">
        <v>52</v>
      </c>
      <c r="B75" s="54" t="s">
        <v>389</v>
      </c>
      <c r="C75" s="60" t="s">
        <v>35</v>
      </c>
      <c r="D75" s="60" t="s">
        <v>422</v>
      </c>
      <c r="E75" s="60">
        <v>1</v>
      </c>
      <c r="F75" s="54">
        <v>440</v>
      </c>
      <c r="G75" s="54">
        <f t="shared" si="4"/>
        <v>10</v>
      </c>
      <c r="H75" s="54">
        <f t="shared" si="5"/>
        <v>10</v>
      </c>
      <c r="I75" s="54">
        <f t="shared" si="6"/>
        <v>10</v>
      </c>
      <c r="J75" s="54">
        <f t="shared" si="7"/>
        <v>470</v>
      </c>
      <c r="K75" s="56" t="s">
        <v>393</v>
      </c>
      <c r="L75" s="60"/>
    </row>
    <row r="76" s="42" customFormat="1" ht="21" customHeight="1" spans="1:12">
      <c r="A76" s="60">
        <v>53</v>
      </c>
      <c r="B76" s="54" t="s">
        <v>389</v>
      </c>
      <c r="C76" s="60" t="s">
        <v>35</v>
      </c>
      <c r="D76" s="60" t="s">
        <v>423</v>
      </c>
      <c r="E76" s="60">
        <v>1</v>
      </c>
      <c r="F76" s="54">
        <v>440</v>
      </c>
      <c r="G76" s="54">
        <f t="shared" si="4"/>
        <v>10</v>
      </c>
      <c r="H76" s="54">
        <f t="shared" si="5"/>
        <v>10</v>
      </c>
      <c r="I76" s="54">
        <f t="shared" si="6"/>
        <v>10</v>
      </c>
      <c r="J76" s="54">
        <f t="shared" si="7"/>
        <v>470</v>
      </c>
      <c r="K76" s="56" t="s">
        <v>424</v>
      </c>
      <c r="L76" s="60"/>
    </row>
    <row r="77" s="42" customFormat="1" ht="21" customHeight="1" spans="1:12">
      <c r="A77" s="60">
        <v>54</v>
      </c>
      <c r="B77" s="54" t="s">
        <v>389</v>
      </c>
      <c r="C77" s="60" t="s">
        <v>35</v>
      </c>
      <c r="D77" s="60" t="s">
        <v>425</v>
      </c>
      <c r="E77" s="60">
        <v>1</v>
      </c>
      <c r="F77" s="54">
        <v>410</v>
      </c>
      <c r="G77" s="54">
        <f t="shared" si="4"/>
        <v>10</v>
      </c>
      <c r="H77" s="54">
        <f t="shared" si="5"/>
        <v>10</v>
      </c>
      <c r="I77" s="54">
        <f t="shared" si="6"/>
        <v>10</v>
      </c>
      <c r="J77" s="54">
        <f t="shared" si="7"/>
        <v>440</v>
      </c>
      <c r="K77" s="56" t="s">
        <v>426</v>
      </c>
      <c r="L77" s="60"/>
    </row>
    <row r="78" s="42" customFormat="1" ht="21" customHeight="1" spans="1:12">
      <c r="A78" s="60">
        <v>55</v>
      </c>
      <c r="B78" s="54" t="s">
        <v>389</v>
      </c>
      <c r="C78" s="54" t="s">
        <v>35</v>
      </c>
      <c r="D78" s="54" t="s">
        <v>427</v>
      </c>
      <c r="E78" s="54">
        <v>1</v>
      </c>
      <c r="F78" s="54">
        <v>410</v>
      </c>
      <c r="G78" s="54">
        <f t="shared" si="4"/>
        <v>10</v>
      </c>
      <c r="H78" s="54">
        <f t="shared" si="5"/>
        <v>10</v>
      </c>
      <c r="I78" s="54">
        <f t="shared" si="6"/>
        <v>10</v>
      </c>
      <c r="J78" s="54">
        <f t="shared" si="7"/>
        <v>440</v>
      </c>
      <c r="K78" s="56" t="s">
        <v>428</v>
      </c>
      <c r="L78" s="54"/>
    </row>
    <row r="79" s="46" customFormat="1" ht="21" customHeight="1" spans="1:12">
      <c r="A79" s="60">
        <v>56</v>
      </c>
      <c r="B79" s="54" t="s">
        <v>389</v>
      </c>
      <c r="C79" s="54" t="s">
        <v>318</v>
      </c>
      <c r="D79" s="54" t="s">
        <v>429</v>
      </c>
      <c r="E79" s="54">
        <v>1</v>
      </c>
      <c r="F79" s="54">
        <v>440</v>
      </c>
      <c r="G79" s="54">
        <f t="shared" si="4"/>
        <v>10</v>
      </c>
      <c r="H79" s="54">
        <f t="shared" si="5"/>
        <v>10</v>
      </c>
      <c r="I79" s="54">
        <f t="shared" si="6"/>
        <v>10</v>
      </c>
      <c r="J79" s="54">
        <f t="shared" si="7"/>
        <v>470</v>
      </c>
      <c r="K79" s="56" t="s">
        <v>430</v>
      </c>
      <c r="L79" s="75"/>
    </row>
    <row r="80" s="47" customFormat="1" ht="21" customHeight="1" spans="1:12">
      <c r="A80" s="60">
        <v>57</v>
      </c>
      <c r="B80" s="54" t="s">
        <v>389</v>
      </c>
      <c r="C80" s="54" t="s">
        <v>35</v>
      </c>
      <c r="D80" s="54" t="s">
        <v>431</v>
      </c>
      <c r="E80" s="54">
        <v>1</v>
      </c>
      <c r="F80" s="54">
        <v>410</v>
      </c>
      <c r="G80" s="54">
        <f t="shared" si="4"/>
        <v>10</v>
      </c>
      <c r="H80" s="54">
        <f t="shared" si="5"/>
        <v>10</v>
      </c>
      <c r="I80" s="54">
        <f t="shared" si="6"/>
        <v>10</v>
      </c>
      <c r="J80" s="54">
        <f t="shared" si="7"/>
        <v>440</v>
      </c>
      <c r="K80" s="56" t="s">
        <v>432</v>
      </c>
      <c r="L80" s="56"/>
    </row>
    <row r="81" s="46" customFormat="1" ht="21" customHeight="1" spans="1:12">
      <c r="A81" s="60">
        <v>58</v>
      </c>
      <c r="B81" s="54" t="s">
        <v>389</v>
      </c>
      <c r="C81" s="54" t="s">
        <v>35</v>
      </c>
      <c r="D81" s="54" t="s">
        <v>433</v>
      </c>
      <c r="E81" s="54">
        <v>2</v>
      </c>
      <c r="F81" s="54">
        <v>820</v>
      </c>
      <c r="G81" s="54">
        <f t="shared" si="4"/>
        <v>20</v>
      </c>
      <c r="H81" s="54">
        <f t="shared" si="5"/>
        <v>20</v>
      </c>
      <c r="I81" s="54">
        <f t="shared" si="6"/>
        <v>20</v>
      </c>
      <c r="J81" s="54">
        <f t="shared" si="7"/>
        <v>880</v>
      </c>
      <c r="K81" s="56" t="s">
        <v>434</v>
      </c>
      <c r="L81" s="75"/>
    </row>
    <row r="82" s="46" customFormat="1" ht="21" customHeight="1" spans="1:12">
      <c r="A82" s="60"/>
      <c r="B82" s="54"/>
      <c r="C82" s="54" t="s">
        <v>45</v>
      </c>
      <c r="D82" s="54" t="s">
        <v>435</v>
      </c>
      <c r="E82" s="54"/>
      <c r="F82" s="54">
        <v>0</v>
      </c>
      <c r="G82" s="54">
        <f t="shared" si="4"/>
        <v>0</v>
      </c>
      <c r="H82" s="54">
        <f t="shared" si="5"/>
        <v>0</v>
      </c>
      <c r="I82" s="54">
        <f t="shared" si="6"/>
        <v>0</v>
      </c>
      <c r="J82" s="54">
        <f t="shared" si="7"/>
        <v>0</v>
      </c>
      <c r="K82" s="55" t="s">
        <v>367</v>
      </c>
      <c r="L82" s="75"/>
    </row>
    <row r="83" s="46" customFormat="1" ht="21" customHeight="1" spans="1:12">
      <c r="A83" s="60">
        <v>59</v>
      </c>
      <c r="B83" s="54" t="s">
        <v>389</v>
      </c>
      <c r="C83" s="54" t="s">
        <v>35</v>
      </c>
      <c r="D83" s="54" t="s">
        <v>436</v>
      </c>
      <c r="E83" s="54">
        <v>2</v>
      </c>
      <c r="F83" s="54">
        <v>820</v>
      </c>
      <c r="G83" s="54">
        <f t="shared" si="4"/>
        <v>20</v>
      </c>
      <c r="H83" s="54">
        <f t="shared" si="5"/>
        <v>20</v>
      </c>
      <c r="I83" s="54">
        <f t="shared" si="6"/>
        <v>20</v>
      </c>
      <c r="J83" s="54">
        <f t="shared" si="7"/>
        <v>880</v>
      </c>
      <c r="K83" s="55" t="s">
        <v>437</v>
      </c>
      <c r="L83" s="75"/>
    </row>
    <row r="84" s="46" customFormat="1" ht="21" customHeight="1" spans="1:12">
      <c r="A84" s="54"/>
      <c r="B84" s="54"/>
      <c r="C84" s="54" t="s">
        <v>45</v>
      </c>
      <c r="D84" s="54" t="s">
        <v>438</v>
      </c>
      <c r="E84" s="54"/>
      <c r="F84" s="54">
        <v>0</v>
      </c>
      <c r="G84" s="54">
        <f t="shared" si="4"/>
        <v>0</v>
      </c>
      <c r="H84" s="54">
        <f t="shared" si="5"/>
        <v>0</v>
      </c>
      <c r="I84" s="54">
        <f t="shared" si="6"/>
        <v>0</v>
      </c>
      <c r="J84" s="54">
        <f t="shared" si="7"/>
        <v>0</v>
      </c>
      <c r="K84" s="80" t="s">
        <v>367</v>
      </c>
      <c r="L84" s="75"/>
    </row>
    <row r="85" s="46" customFormat="1" ht="21" customHeight="1" spans="1:12">
      <c r="A85" s="63">
        <v>60</v>
      </c>
      <c r="B85" s="63" t="s">
        <v>389</v>
      </c>
      <c r="C85" s="75" t="s">
        <v>35</v>
      </c>
      <c r="D85" s="75" t="s">
        <v>439</v>
      </c>
      <c r="E85" s="75">
        <v>1</v>
      </c>
      <c r="F85" s="75">
        <v>440</v>
      </c>
      <c r="G85" s="54">
        <f t="shared" si="4"/>
        <v>10</v>
      </c>
      <c r="H85" s="54">
        <f t="shared" si="5"/>
        <v>10</v>
      </c>
      <c r="I85" s="54">
        <f t="shared" si="6"/>
        <v>10</v>
      </c>
      <c r="J85" s="54">
        <f t="shared" si="7"/>
        <v>470</v>
      </c>
      <c r="K85" s="80" t="s">
        <v>440</v>
      </c>
      <c r="L85" s="75"/>
    </row>
    <row r="86" s="46" customFormat="1" ht="21" customHeight="1" spans="1:12">
      <c r="A86" s="63">
        <v>61</v>
      </c>
      <c r="B86" s="63" t="s">
        <v>389</v>
      </c>
      <c r="C86" s="75" t="s">
        <v>35</v>
      </c>
      <c r="D86" s="75" t="s">
        <v>441</v>
      </c>
      <c r="E86" s="75">
        <v>1</v>
      </c>
      <c r="F86" s="75">
        <v>410</v>
      </c>
      <c r="G86" s="54">
        <f t="shared" si="4"/>
        <v>10</v>
      </c>
      <c r="H86" s="54">
        <f t="shared" si="5"/>
        <v>10</v>
      </c>
      <c r="I86" s="54">
        <f t="shared" si="6"/>
        <v>10</v>
      </c>
      <c r="J86" s="54">
        <f t="shared" si="7"/>
        <v>440</v>
      </c>
      <c r="K86" s="80" t="s">
        <v>442</v>
      </c>
      <c r="L86" s="75"/>
    </row>
    <row r="87" s="46" customFormat="1" ht="27" customHeight="1" spans="1:12">
      <c r="A87" s="63">
        <v>62</v>
      </c>
      <c r="B87" s="63" t="s">
        <v>389</v>
      </c>
      <c r="C87" s="75" t="s">
        <v>35</v>
      </c>
      <c r="D87" s="75" t="s">
        <v>443</v>
      </c>
      <c r="E87" s="75">
        <v>1</v>
      </c>
      <c r="F87" s="75">
        <v>410</v>
      </c>
      <c r="G87" s="54">
        <f t="shared" si="4"/>
        <v>10</v>
      </c>
      <c r="H87" s="54">
        <f t="shared" si="5"/>
        <v>10</v>
      </c>
      <c r="I87" s="54">
        <f t="shared" si="6"/>
        <v>10</v>
      </c>
      <c r="J87" s="54">
        <f t="shared" si="7"/>
        <v>440</v>
      </c>
      <c r="K87" s="55" t="s">
        <v>444</v>
      </c>
      <c r="L87" s="75"/>
    </row>
    <row r="88" s="46" customFormat="1" ht="27" customHeight="1" spans="1:12">
      <c r="A88" s="63">
        <v>63</v>
      </c>
      <c r="B88" s="63" t="s">
        <v>389</v>
      </c>
      <c r="C88" s="75" t="s">
        <v>35</v>
      </c>
      <c r="D88" s="75" t="s">
        <v>445</v>
      </c>
      <c r="E88" s="75">
        <v>1</v>
      </c>
      <c r="F88" s="75">
        <v>410</v>
      </c>
      <c r="G88" s="54">
        <f t="shared" si="4"/>
        <v>10</v>
      </c>
      <c r="H88" s="54">
        <f t="shared" si="5"/>
        <v>10</v>
      </c>
      <c r="I88" s="54">
        <f t="shared" si="6"/>
        <v>10</v>
      </c>
      <c r="J88" s="54">
        <f t="shared" si="7"/>
        <v>440</v>
      </c>
      <c r="K88" s="55" t="s">
        <v>446</v>
      </c>
      <c r="L88" s="75"/>
    </row>
    <row r="89" s="46" customFormat="1" ht="27" customHeight="1" spans="1:12">
      <c r="A89" s="63">
        <v>64</v>
      </c>
      <c r="B89" s="63" t="s">
        <v>389</v>
      </c>
      <c r="C89" s="75" t="s">
        <v>35</v>
      </c>
      <c r="D89" s="75" t="s">
        <v>447</v>
      </c>
      <c r="E89" s="75">
        <v>1</v>
      </c>
      <c r="F89" s="75">
        <v>440</v>
      </c>
      <c r="G89" s="54">
        <f t="shared" si="4"/>
        <v>10</v>
      </c>
      <c r="H89" s="54">
        <f t="shared" si="5"/>
        <v>10</v>
      </c>
      <c r="I89" s="54">
        <f t="shared" si="6"/>
        <v>10</v>
      </c>
      <c r="J89" s="54">
        <f t="shared" si="7"/>
        <v>470</v>
      </c>
      <c r="K89" s="55" t="s">
        <v>448</v>
      </c>
      <c r="L89" s="75"/>
    </row>
    <row r="90" s="46" customFormat="1" ht="27" customHeight="1" spans="1:12">
      <c r="A90" s="63">
        <v>65</v>
      </c>
      <c r="B90" s="63" t="s">
        <v>389</v>
      </c>
      <c r="C90" s="75" t="s">
        <v>318</v>
      </c>
      <c r="D90" s="75" t="s">
        <v>449</v>
      </c>
      <c r="E90" s="75">
        <v>1</v>
      </c>
      <c r="F90" s="75">
        <v>440</v>
      </c>
      <c r="G90" s="54">
        <f t="shared" si="4"/>
        <v>10</v>
      </c>
      <c r="H90" s="54">
        <f t="shared" si="5"/>
        <v>10</v>
      </c>
      <c r="I90" s="54">
        <f t="shared" si="6"/>
        <v>10</v>
      </c>
      <c r="J90" s="54">
        <f t="shared" si="7"/>
        <v>470</v>
      </c>
      <c r="K90" s="55" t="s">
        <v>450</v>
      </c>
      <c r="L90" s="75"/>
    </row>
    <row r="91" s="46" customFormat="1" ht="34" customHeight="1" spans="1:12">
      <c r="A91" s="63">
        <v>66</v>
      </c>
      <c r="B91" s="63" t="s">
        <v>389</v>
      </c>
      <c r="C91" s="75" t="s">
        <v>35</v>
      </c>
      <c r="D91" s="75" t="s">
        <v>451</v>
      </c>
      <c r="E91" s="75">
        <v>1</v>
      </c>
      <c r="F91" s="75">
        <v>440</v>
      </c>
      <c r="G91" s="54">
        <f t="shared" si="4"/>
        <v>10</v>
      </c>
      <c r="H91" s="54">
        <f t="shared" si="5"/>
        <v>10</v>
      </c>
      <c r="I91" s="54">
        <f t="shared" si="6"/>
        <v>10</v>
      </c>
      <c r="J91" s="54">
        <f t="shared" si="7"/>
        <v>470</v>
      </c>
      <c r="K91" s="55" t="s">
        <v>452</v>
      </c>
      <c r="L91" s="81"/>
    </row>
    <row r="92" s="46" customFormat="1" ht="21" customHeight="1" spans="1:12">
      <c r="A92" s="63">
        <v>67</v>
      </c>
      <c r="B92" s="63" t="s">
        <v>389</v>
      </c>
      <c r="C92" s="75" t="s">
        <v>318</v>
      </c>
      <c r="D92" s="75" t="s">
        <v>453</v>
      </c>
      <c r="E92" s="75">
        <v>1</v>
      </c>
      <c r="F92" s="75">
        <v>440</v>
      </c>
      <c r="G92" s="54">
        <f t="shared" si="4"/>
        <v>10</v>
      </c>
      <c r="H92" s="54">
        <f t="shared" si="5"/>
        <v>10</v>
      </c>
      <c r="I92" s="54">
        <f t="shared" si="6"/>
        <v>10</v>
      </c>
      <c r="J92" s="54">
        <f t="shared" si="7"/>
        <v>470</v>
      </c>
      <c r="K92" s="55" t="s">
        <v>454</v>
      </c>
      <c r="L92" s="75"/>
    </row>
    <row r="93" s="47" customFormat="1" ht="27" customHeight="1" spans="1:12">
      <c r="A93" s="63">
        <v>68</v>
      </c>
      <c r="B93" s="63" t="s">
        <v>389</v>
      </c>
      <c r="C93" s="63" t="s">
        <v>35</v>
      </c>
      <c r="D93" s="63" t="s">
        <v>455</v>
      </c>
      <c r="E93" s="63">
        <v>1</v>
      </c>
      <c r="F93" s="63">
        <v>440</v>
      </c>
      <c r="G93" s="54">
        <f t="shared" si="4"/>
        <v>10</v>
      </c>
      <c r="H93" s="54">
        <f t="shared" si="5"/>
        <v>10</v>
      </c>
      <c r="I93" s="54">
        <f t="shared" si="6"/>
        <v>10</v>
      </c>
      <c r="J93" s="54">
        <f t="shared" si="7"/>
        <v>470</v>
      </c>
      <c r="K93" s="55" t="s">
        <v>456</v>
      </c>
      <c r="L93" s="63"/>
    </row>
    <row r="94" s="48" customFormat="1" ht="34" customHeight="1" spans="1:12">
      <c r="A94" s="63">
        <v>69</v>
      </c>
      <c r="B94" s="63" t="s">
        <v>389</v>
      </c>
      <c r="C94" s="63" t="s">
        <v>318</v>
      </c>
      <c r="D94" s="63" t="s">
        <v>457</v>
      </c>
      <c r="E94" s="63">
        <v>1</v>
      </c>
      <c r="F94" s="63">
        <v>440</v>
      </c>
      <c r="G94" s="54">
        <f t="shared" si="4"/>
        <v>10</v>
      </c>
      <c r="H94" s="54">
        <f t="shared" si="5"/>
        <v>10</v>
      </c>
      <c r="I94" s="54">
        <f t="shared" si="6"/>
        <v>10</v>
      </c>
      <c r="J94" s="54">
        <f t="shared" si="7"/>
        <v>470</v>
      </c>
      <c r="K94" s="55" t="s">
        <v>458</v>
      </c>
      <c r="L94" s="70"/>
    </row>
    <row r="95" s="48" customFormat="1" ht="36" customHeight="1" spans="1:12">
      <c r="A95" s="63">
        <v>70</v>
      </c>
      <c r="B95" s="63" t="s">
        <v>389</v>
      </c>
      <c r="C95" s="63" t="s">
        <v>318</v>
      </c>
      <c r="D95" s="63" t="s">
        <v>158</v>
      </c>
      <c r="E95" s="63">
        <v>1</v>
      </c>
      <c r="F95" s="63">
        <v>440</v>
      </c>
      <c r="G95" s="54">
        <f t="shared" si="4"/>
        <v>10</v>
      </c>
      <c r="H95" s="54">
        <f t="shared" si="5"/>
        <v>10</v>
      </c>
      <c r="I95" s="54">
        <f t="shared" si="6"/>
        <v>10</v>
      </c>
      <c r="J95" s="54">
        <f t="shared" si="7"/>
        <v>470</v>
      </c>
      <c r="K95" s="55" t="s">
        <v>459</v>
      </c>
      <c r="L95" s="70"/>
    </row>
    <row r="96" s="49" customFormat="1" ht="21" customHeight="1" spans="1:252">
      <c r="A96" s="76"/>
      <c r="B96" s="76" t="s">
        <v>389</v>
      </c>
      <c r="C96" s="76" t="s">
        <v>35</v>
      </c>
      <c r="D96" s="76" t="s">
        <v>460</v>
      </c>
      <c r="E96" s="77">
        <v>0</v>
      </c>
      <c r="F96" s="76">
        <v>0</v>
      </c>
      <c r="G96" s="76">
        <v>20</v>
      </c>
      <c r="H96" s="76">
        <v>20</v>
      </c>
      <c r="I96" s="76">
        <v>20</v>
      </c>
      <c r="J96" s="76">
        <f t="shared" si="7"/>
        <v>60</v>
      </c>
      <c r="K96" s="82" t="s">
        <v>461</v>
      </c>
      <c r="L96" s="83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  <c r="CW96" s="50"/>
      <c r="CX96" s="50"/>
      <c r="CY96" s="50"/>
      <c r="CZ96" s="50"/>
      <c r="DA96" s="50"/>
      <c r="DB96" s="50"/>
      <c r="DC96" s="50"/>
      <c r="DD96" s="50"/>
      <c r="DE96" s="50"/>
      <c r="DF96" s="50"/>
      <c r="DG96" s="50"/>
      <c r="DH96" s="50"/>
      <c r="DI96" s="50"/>
      <c r="DJ96" s="50"/>
      <c r="DK96" s="50"/>
      <c r="DL96" s="50"/>
      <c r="DM96" s="50"/>
      <c r="DN96" s="50"/>
      <c r="DO96" s="50"/>
      <c r="DP96" s="50"/>
      <c r="DQ96" s="50"/>
      <c r="DR96" s="50"/>
      <c r="DS96" s="50"/>
      <c r="DT96" s="50"/>
      <c r="DU96" s="50"/>
      <c r="DV96" s="50"/>
      <c r="DW96" s="50"/>
      <c r="DX96" s="50"/>
      <c r="DY96" s="50"/>
      <c r="DZ96" s="50"/>
      <c r="EA96" s="50"/>
      <c r="EB96" s="50"/>
      <c r="EC96" s="50"/>
      <c r="ED96" s="50"/>
      <c r="EE96" s="50"/>
      <c r="EF96" s="50"/>
      <c r="EG96" s="50"/>
      <c r="EH96" s="50"/>
      <c r="EI96" s="50"/>
      <c r="EJ96" s="50"/>
      <c r="EK96" s="50"/>
      <c r="EL96" s="50"/>
      <c r="EM96" s="50"/>
      <c r="EN96" s="50"/>
      <c r="EO96" s="50"/>
      <c r="EP96" s="50"/>
      <c r="EQ96" s="50"/>
      <c r="ER96" s="50"/>
      <c r="ES96" s="50"/>
      <c r="ET96" s="50"/>
      <c r="EU96" s="50"/>
      <c r="EV96" s="50"/>
      <c r="EW96" s="50"/>
      <c r="EX96" s="50"/>
      <c r="EY96" s="50"/>
      <c r="EZ96" s="50"/>
      <c r="FA96" s="50"/>
      <c r="FB96" s="50"/>
      <c r="FC96" s="50"/>
      <c r="FD96" s="50"/>
      <c r="FE96" s="50"/>
      <c r="FF96" s="50"/>
      <c r="FG96" s="50"/>
      <c r="FH96" s="50"/>
      <c r="FI96" s="50"/>
      <c r="FJ96" s="50"/>
      <c r="FK96" s="50"/>
      <c r="FL96" s="50"/>
      <c r="FM96" s="50"/>
      <c r="FN96" s="50"/>
      <c r="FO96" s="50"/>
      <c r="FP96" s="50"/>
      <c r="FQ96" s="50"/>
      <c r="FR96" s="50"/>
      <c r="FS96" s="50"/>
      <c r="FT96" s="50"/>
      <c r="FU96" s="50"/>
      <c r="FV96" s="50"/>
      <c r="FW96" s="50"/>
      <c r="FX96" s="50"/>
      <c r="FY96" s="50"/>
      <c r="FZ96" s="50"/>
      <c r="GA96" s="50"/>
      <c r="GB96" s="50"/>
      <c r="GC96" s="50"/>
      <c r="GD96" s="50"/>
      <c r="GE96" s="50"/>
      <c r="GF96" s="50"/>
      <c r="GG96" s="50"/>
      <c r="GH96" s="50"/>
      <c r="GI96" s="50"/>
      <c r="GJ96" s="50"/>
      <c r="GK96" s="50"/>
      <c r="GL96" s="50"/>
      <c r="GM96" s="50"/>
      <c r="GN96" s="50"/>
      <c r="GO96" s="50"/>
      <c r="GP96" s="50"/>
      <c r="GQ96" s="50"/>
      <c r="GR96" s="50"/>
      <c r="GS96" s="50"/>
      <c r="GT96" s="50"/>
      <c r="GU96" s="50"/>
      <c r="GV96" s="50"/>
      <c r="GW96" s="50"/>
      <c r="GX96" s="50"/>
      <c r="GY96" s="50"/>
      <c r="GZ96" s="50"/>
      <c r="HA96" s="50"/>
      <c r="HB96" s="50"/>
      <c r="HC96" s="50"/>
      <c r="HD96" s="50"/>
      <c r="HE96" s="50"/>
      <c r="HF96" s="50"/>
      <c r="HG96" s="50"/>
      <c r="HH96" s="50"/>
      <c r="HI96" s="50"/>
      <c r="HJ96" s="50"/>
      <c r="HK96" s="50"/>
      <c r="HL96" s="50"/>
      <c r="HM96" s="50"/>
      <c r="HN96" s="50"/>
      <c r="HO96" s="50"/>
      <c r="HP96" s="50"/>
      <c r="HQ96" s="50"/>
      <c r="HR96" s="50"/>
      <c r="HS96" s="50"/>
      <c r="HT96" s="50"/>
      <c r="HU96" s="50"/>
      <c r="HV96" s="50"/>
      <c r="HW96" s="50"/>
      <c r="HX96" s="50"/>
      <c r="HY96" s="50"/>
      <c r="HZ96" s="50"/>
      <c r="IA96" s="50"/>
      <c r="IB96" s="50"/>
      <c r="IC96" s="50"/>
      <c r="ID96" s="50"/>
      <c r="IE96" s="50"/>
      <c r="IF96" s="50"/>
      <c r="IG96" s="50"/>
      <c r="IH96" s="50"/>
      <c r="II96" s="50"/>
      <c r="IJ96" s="50"/>
      <c r="IK96" s="50"/>
      <c r="IL96" s="50"/>
      <c r="IM96" s="50"/>
      <c r="IN96" s="50"/>
      <c r="IO96" s="50"/>
      <c r="IP96" s="50"/>
      <c r="IQ96" s="50"/>
      <c r="IR96" s="50"/>
    </row>
    <row r="97" s="49" customFormat="1" ht="21" customHeight="1" spans="1:252">
      <c r="A97" s="76"/>
      <c r="B97" s="76"/>
      <c r="C97" s="76" t="s">
        <v>57</v>
      </c>
      <c r="D97" s="76" t="s">
        <v>462</v>
      </c>
      <c r="E97" s="77"/>
      <c r="F97" s="76">
        <v>0</v>
      </c>
      <c r="G97" s="76">
        <f>E97*10</f>
        <v>0</v>
      </c>
      <c r="H97" s="76">
        <f>E97*10</f>
        <v>0</v>
      </c>
      <c r="I97" s="76">
        <f>E97*10</f>
        <v>0</v>
      </c>
      <c r="J97" s="76">
        <f t="shared" si="7"/>
        <v>0</v>
      </c>
      <c r="K97" s="82" t="s">
        <v>463</v>
      </c>
      <c r="L97" s="83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  <c r="CQ97" s="50"/>
      <c r="CR97" s="50"/>
      <c r="CS97" s="50"/>
      <c r="CT97" s="50"/>
      <c r="CU97" s="50"/>
      <c r="CV97" s="50"/>
      <c r="CW97" s="50"/>
      <c r="CX97" s="50"/>
      <c r="CY97" s="50"/>
      <c r="CZ97" s="50"/>
      <c r="DA97" s="50"/>
      <c r="DB97" s="50"/>
      <c r="DC97" s="50"/>
      <c r="DD97" s="50"/>
      <c r="DE97" s="50"/>
      <c r="DF97" s="50"/>
      <c r="DG97" s="50"/>
      <c r="DH97" s="50"/>
      <c r="DI97" s="50"/>
      <c r="DJ97" s="50"/>
      <c r="DK97" s="50"/>
      <c r="DL97" s="50"/>
      <c r="DM97" s="50"/>
      <c r="DN97" s="50"/>
      <c r="DO97" s="50"/>
      <c r="DP97" s="50"/>
      <c r="DQ97" s="50"/>
      <c r="DR97" s="50"/>
      <c r="DS97" s="50"/>
      <c r="DT97" s="50"/>
      <c r="DU97" s="50"/>
      <c r="DV97" s="50"/>
      <c r="DW97" s="50"/>
      <c r="DX97" s="50"/>
      <c r="DY97" s="50"/>
      <c r="DZ97" s="50"/>
      <c r="EA97" s="50"/>
      <c r="EB97" s="50"/>
      <c r="EC97" s="50"/>
      <c r="ED97" s="50"/>
      <c r="EE97" s="50"/>
      <c r="EF97" s="50"/>
      <c r="EG97" s="50"/>
      <c r="EH97" s="50"/>
      <c r="EI97" s="50"/>
      <c r="EJ97" s="50"/>
      <c r="EK97" s="50"/>
      <c r="EL97" s="50"/>
      <c r="EM97" s="50"/>
      <c r="EN97" s="50"/>
      <c r="EO97" s="50"/>
      <c r="EP97" s="50"/>
      <c r="EQ97" s="50"/>
      <c r="ER97" s="50"/>
      <c r="ES97" s="50"/>
      <c r="ET97" s="50"/>
      <c r="EU97" s="50"/>
      <c r="EV97" s="50"/>
      <c r="EW97" s="50"/>
      <c r="EX97" s="50"/>
      <c r="EY97" s="50"/>
      <c r="EZ97" s="50"/>
      <c r="FA97" s="50"/>
      <c r="FB97" s="50"/>
      <c r="FC97" s="50"/>
      <c r="FD97" s="50"/>
      <c r="FE97" s="50"/>
      <c r="FF97" s="50"/>
      <c r="FG97" s="50"/>
      <c r="FH97" s="50"/>
      <c r="FI97" s="50"/>
      <c r="FJ97" s="50"/>
      <c r="FK97" s="50"/>
      <c r="FL97" s="50"/>
      <c r="FM97" s="50"/>
      <c r="FN97" s="50"/>
      <c r="FO97" s="50"/>
      <c r="FP97" s="50"/>
      <c r="FQ97" s="50"/>
      <c r="FR97" s="50"/>
      <c r="FS97" s="50"/>
      <c r="FT97" s="50"/>
      <c r="FU97" s="50"/>
      <c r="FV97" s="50"/>
      <c r="FW97" s="50"/>
      <c r="FX97" s="50"/>
      <c r="FY97" s="50"/>
      <c r="FZ97" s="50"/>
      <c r="GA97" s="50"/>
      <c r="GB97" s="50"/>
      <c r="GC97" s="50"/>
      <c r="GD97" s="50"/>
      <c r="GE97" s="50"/>
      <c r="GF97" s="50"/>
      <c r="GG97" s="50"/>
      <c r="GH97" s="50"/>
      <c r="GI97" s="50"/>
      <c r="GJ97" s="50"/>
      <c r="GK97" s="50"/>
      <c r="GL97" s="50"/>
      <c r="GM97" s="50"/>
      <c r="GN97" s="50"/>
      <c r="GO97" s="50"/>
      <c r="GP97" s="50"/>
      <c r="GQ97" s="50"/>
      <c r="GR97" s="50"/>
      <c r="GS97" s="50"/>
      <c r="GT97" s="50"/>
      <c r="GU97" s="50"/>
      <c r="GV97" s="50"/>
      <c r="GW97" s="50"/>
      <c r="GX97" s="50"/>
      <c r="GY97" s="50"/>
      <c r="GZ97" s="50"/>
      <c r="HA97" s="50"/>
      <c r="HB97" s="50"/>
      <c r="HC97" s="50"/>
      <c r="HD97" s="50"/>
      <c r="HE97" s="50"/>
      <c r="HF97" s="50"/>
      <c r="HG97" s="50"/>
      <c r="HH97" s="50"/>
      <c r="HI97" s="50"/>
      <c r="HJ97" s="50"/>
      <c r="HK97" s="50"/>
      <c r="HL97" s="50"/>
      <c r="HM97" s="50"/>
      <c r="HN97" s="50"/>
      <c r="HO97" s="50"/>
      <c r="HP97" s="50"/>
      <c r="HQ97" s="50"/>
      <c r="HR97" s="50"/>
      <c r="HS97" s="50"/>
      <c r="HT97" s="50"/>
      <c r="HU97" s="50"/>
      <c r="HV97" s="50"/>
      <c r="HW97" s="50"/>
      <c r="HX97" s="50"/>
      <c r="HY97" s="50"/>
      <c r="HZ97" s="50"/>
      <c r="IA97" s="50"/>
      <c r="IB97" s="50"/>
      <c r="IC97" s="50"/>
      <c r="ID97" s="50"/>
      <c r="IE97" s="50"/>
      <c r="IF97" s="50"/>
      <c r="IG97" s="50"/>
      <c r="IH97" s="50"/>
      <c r="II97" s="50"/>
      <c r="IJ97" s="50"/>
      <c r="IK97" s="50"/>
      <c r="IL97" s="50"/>
      <c r="IM97" s="50"/>
      <c r="IN97" s="50"/>
      <c r="IO97" s="50"/>
      <c r="IP97" s="50"/>
      <c r="IQ97" s="50"/>
      <c r="IR97" s="50"/>
    </row>
    <row r="98" s="50" customFormat="1" ht="30" customHeight="1" spans="1:12">
      <c r="A98" s="78"/>
      <c r="B98" s="78" t="s">
        <v>15</v>
      </c>
      <c r="C98" s="78"/>
      <c r="D98" s="78"/>
      <c r="E98" s="79">
        <f>SUM(E3:E95)</f>
        <v>93</v>
      </c>
      <c r="F98" s="79">
        <f>SUM(F3:F95)</f>
        <v>39110</v>
      </c>
      <c r="G98" s="79">
        <f>SUM(G3:G97)</f>
        <v>950</v>
      </c>
      <c r="H98" s="79">
        <f>SUM(H3:H97)</f>
        <v>950</v>
      </c>
      <c r="I98" s="79">
        <f>SUM(I3:I97)</f>
        <v>950</v>
      </c>
      <c r="J98" s="79">
        <f>SUM(J3:J97)</f>
        <v>41960</v>
      </c>
      <c r="K98" s="78"/>
      <c r="L98" s="78"/>
    </row>
  </sheetData>
  <autoFilter ref="A2:IR98">
    <extLst/>
  </autoFilter>
  <mergeCells count="1">
    <mergeCell ref="A1:K1"/>
  </mergeCells>
  <pageMargins left="0.554861111111111" right="0.554861111111111" top="0.4875" bottom="0.354166666666667" header="0.5" footer="0.177083333333333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0"/>
  <sheetViews>
    <sheetView topLeftCell="A13" workbookViewId="0">
      <selection activeCell="P8" sqref="P8"/>
    </sheetView>
  </sheetViews>
  <sheetFormatPr defaultColWidth="9" defaultRowHeight="14.25"/>
  <cols>
    <col min="1" max="1" width="4.25" style="21" customWidth="1"/>
    <col min="2" max="2" width="10.5" style="21" customWidth="1"/>
    <col min="3" max="3" width="10" style="21" customWidth="1"/>
    <col min="4" max="4" width="9.75" style="21" customWidth="1"/>
    <col min="5" max="5" width="17.25" style="21" hidden="1" customWidth="1"/>
    <col min="6" max="6" width="3.81666666666667" style="21" customWidth="1"/>
    <col min="7" max="7" width="5.49166666666667" style="21" customWidth="1"/>
    <col min="8" max="10" width="8.125" style="21" customWidth="1"/>
    <col min="11" max="11" width="9.75" style="21" customWidth="1"/>
    <col min="12" max="12" width="12.875" style="21" hidden="1" customWidth="1"/>
    <col min="13" max="14" width="9" style="21"/>
    <col min="15" max="15" width="9" style="21" hidden="1" customWidth="1"/>
    <col min="16" max="16384" width="9" style="21"/>
  </cols>
  <sheetData>
    <row r="1" s="21" customFormat="1" ht="42" customHeight="1" spans="1:12">
      <c r="A1" s="26" t="s">
        <v>464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="21" customFormat="1" ht="24" customHeight="1" spans="1:12">
      <c r="A2" s="28" t="s">
        <v>2</v>
      </c>
      <c r="B2" s="28" t="s">
        <v>25</v>
      </c>
      <c r="C2" s="28" t="s">
        <v>277</v>
      </c>
      <c r="D2" s="28" t="s">
        <v>27</v>
      </c>
      <c r="E2" s="28" t="s">
        <v>465</v>
      </c>
      <c r="F2" s="28" t="s">
        <v>278</v>
      </c>
      <c r="G2" s="28" t="s">
        <v>29</v>
      </c>
      <c r="H2" s="28" t="s">
        <v>466</v>
      </c>
      <c r="I2" s="28" t="s">
        <v>467</v>
      </c>
      <c r="J2" s="28" t="s">
        <v>468</v>
      </c>
      <c r="K2" s="28" t="s">
        <v>283</v>
      </c>
      <c r="L2" s="28" t="s">
        <v>469</v>
      </c>
    </row>
    <row r="3" s="22" customFormat="1" ht="22" customHeight="1" spans="1:12">
      <c r="A3" s="28">
        <f>COUNT($A$2:A2)+1</f>
        <v>1</v>
      </c>
      <c r="B3" s="28" t="s">
        <v>470</v>
      </c>
      <c r="C3" s="28" t="s">
        <v>471</v>
      </c>
      <c r="D3" s="28" t="s">
        <v>35</v>
      </c>
      <c r="E3" s="28" t="e">
        <f>REPLACE(#REF!,7,8,"********")</f>
        <v>#REF!</v>
      </c>
      <c r="F3" s="28">
        <v>2</v>
      </c>
      <c r="G3" s="28">
        <v>880</v>
      </c>
      <c r="H3" s="29">
        <f t="shared" ref="H3:H66" si="0">F3*10</f>
        <v>20</v>
      </c>
      <c r="I3" s="29">
        <f t="shared" ref="I3:I66" si="1">F3*10</f>
        <v>20</v>
      </c>
      <c r="J3" s="29">
        <f t="shared" ref="J3:J66" si="2">F3*10</f>
        <v>20</v>
      </c>
      <c r="K3" s="29">
        <f t="shared" ref="K3:K66" si="3">G3+H3+I3+J3</f>
        <v>940</v>
      </c>
      <c r="L3" s="32" t="e">
        <f>REPLACE(#REF!,4,4,"****")</f>
        <v>#REF!</v>
      </c>
    </row>
    <row r="4" s="22" customFormat="1" ht="22" customHeight="1" spans="1:12">
      <c r="A4" s="28"/>
      <c r="B4" s="28"/>
      <c r="C4" s="28" t="s">
        <v>472</v>
      </c>
      <c r="D4" s="28" t="s">
        <v>473</v>
      </c>
      <c r="E4" s="28" t="e">
        <f>REPLACE(#REF!,7,8,"********")</f>
        <v>#REF!</v>
      </c>
      <c r="F4" s="28"/>
      <c r="G4" s="28">
        <v>0</v>
      </c>
      <c r="H4" s="29">
        <f t="shared" si="0"/>
        <v>0</v>
      </c>
      <c r="I4" s="29">
        <f t="shared" si="1"/>
        <v>0</v>
      </c>
      <c r="J4" s="29">
        <f t="shared" si="2"/>
        <v>0</v>
      </c>
      <c r="K4" s="29">
        <f t="shared" si="3"/>
        <v>0</v>
      </c>
      <c r="L4" s="32"/>
    </row>
    <row r="5" s="23" customFormat="1" ht="22" customHeight="1" spans="1:12">
      <c r="A5" s="28">
        <f>COUNT($A$2:A4)+1</f>
        <v>2</v>
      </c>
      <c r="B5" s="28" t="s">
        <v>470</v>
      </c>
      <c r="C5" s="28" t="s">
        <v>474</v>
      </c>
      <c r="D5" s="28" t="s">
        <v>35</v>
      </c>
      <c r="E5" s="28" t="e">
        <f>REPLACE(#REF!,7,8,"********")</f>
        <v>#REF!</v>
      </c>
      <c r="F5" s="28">
        <v>1</v>
      </c>
      <c r="G5" s="28">
        <v>440</v>
      </c>
      <c r="H5" s="29">
        <f t="shared" si="0"/>
        <v>10</v>
      </c>
      <c r="I5" s="29">
        <f t="shared" si="1"/>
        <v>10</v>
      </c>
      <c r="J5" s="29">
        <f t="shared" si="2"/>
        <v>10</v>
      </c>
      <c r="K5" s="29">
        <f t="shared" si="3"/>
        <v>470</v>
      </c>
      <c r="L5" s="32" t="e">
        <f>REPLACE(#REF!,4,4,"****")</f>
        <v>#REF!</v>
      </c>
    </row>
    <row r="6" s="23" customFormat="1" ht="22" customHeight="1" spans="1:12">
      <c r="A6" s="28">
        <f>COUNT($A$2:A5)+1</f>
        <v>3</v>
      </c>
      <c r="B6" s="28" t="s">
        <v>470</v>
      </c>
      <c r="C6" s="28" t="s">
        <v>475</v>
      </c>
      <c r="D6" s="28" t="s">
        <v>35</v>
      </c>
      <c r="E6" s="28" t="e">
        <f>REPLACE(#REF!,7,8,"********")</f>
        <v>#REF!</v>
      </c>
      <c r="F6" s="28">
        <v>2</v>
      </c>
      <c r="G6" s="28">
        <v>880</v>
      </c>
      <c r="H6" s="29">
        <f t="shared" si="0"/>
        <v>20</v>
      </c>
      <c r="I6" s="29">
        <f t="shared" si="1"/>
        <v>20</v>
      </c>
      <c r="J6" s="29">
        <f t="shared" si="2"/>
        <v>20</v>
      </c>
      <c r="K6" s="29">
        <f t="shared" si="3"/>
        <v>940</v>
      </c>
      <c r="L6" s="32" t="e">
        <f>REPLACE(#REF!,4,4,"****")</f>
        <v>#REF!</v>
      </c>
    </row>
    <row r="7" s="23" customFormat="1" ht="22" customHeight="1" spans="1:12">
      <c r="A7" s="28"/>
      <c r="B7" s="28"/>
      <c r="C7" s="28" t="s">
        <v>476</v>
      </c>
      <c r="D7" s="28" t="s">
        <v>473</v>
      </c>
      <c r="E7" s="28" t="e">
        <f>REPLACE(#REF!,7,8,"********")</f>
        <v>#REF!</v>
      </c>
      <c r="F7" s="28"/>
      <c r="G7" s="28">
        <v>0</v>
      </c>
      <c r="H7" s="29">
        <f t="shared" si="0"/>
        <v>0</v>
      </c>
      <c r="I7" s="29">
        <f t="shared" si="1"/>
        <v>0</v>
      </c>
      <c r="J7" s="29">
        <f t="shared" si="2"/>
        <v>0</v>
      </c>
      <c r="K7" s="29">
        <f t="shared" si="3"/>
        <v>0</v>
      </c>
      <c r="L7" s="32"/>
    </row>
    <row r="8" s="23" customFormat="1" ht="22" customHeight="1" spans="1:12">
      <c r="A8" s="28">
        <f>COUNT($A$2:A7)+1</f>
        <v>4</v>
      </c>
      <c r="B8" s="28" t="s">
        <v>470</v>
      </c>
      <c r="C8" s="28" t="s">
        <v>477</v>
      </c>
      <c r="D8" s="28" t="s">
        <v>35</v>
      </c>
      <c r="E8" s="28" t="e">
        <f>REPLACE(#REF!,7,8,"********")</f>
        <v>#REF!</v>
      </c>
      <c r="F8" s="28">
        <v>1</v>
      </c>
      <c r="G8" s="28">
        <v>410</v>
      </c>
      <c r="H8" s="29">
        <f t="shared" si="0"/>
        <v>10</v>
      </c>
      <c r="I8" s="29">
        <f t="shared" si="1"/>
        <v>10</v>
      </c>
      <c r="J8" s="29">
        <f t="shared" si="2"/>
        <v>10</v>
      </c>
      <c r="K8" s="29">
        <f t="shared" si="3"/>
        <v>440</v>
      </c>
      <c r="L8" s="32" t="e">
        <f>REPLACE(#REF!,4,4,"****")</f>
        <v>#REF!</v>
      </c>
    </row>
    <row r="9" s="23" customFormat="1" ht="22" customHeight="1" spans="1:12">
      <c r="A9" s="28">
        <f>COUNT($A$2:A8)+1</f>
        <v>5</v>
      </c>
      <c r="B9" s="28" t="s">
        <v>470</v>
      </c>
      <c r="C9" s="28" t="s">
        <v>478</v>
      </c>
      <c r="D9" s="28" t="s">
        <v>35</v>
      </c>
      <c r="E9" s="28" t="e">
        <f>REPLACE(#REF!,7,8,"********")</f>
        <v>#REF!</v>
      </c>
      <c r="F9" s="28">
        <v>1</v>
      </c>
      <c r="G9" s="28">
        <v>440</v>
      </c>
      <c r="H9" s="29">
        <f t="shared" si="0"/>
        <v>10</v>
      </c>
      <c r="I9" s="29">
        <f t="shared" si="1"/>
        <v>10</v>
      </c>
      <c r="J9" s="29">
        <f t="shared" si="2"/>
        <v>10</v>
      </c>
      <c r="K9" s="29">
        <f t="shared" si="3"/>
        <v>470</v>
      </c>
      <c r="L9" s="32" t="e">
        <f>REPLACE(#REF!,4,4,"****")</f>
        <v>#REF!</v>
      </c>
    </row>
    <row r="10" s="23" customFormat="1" ht="22" customHeight="1" spans="1:12">
      <c r="A10" s="28">
        <f>COUNT($A$2:A9)+1</f>
        <v>6</v>
      </c>
      <c r="B10" s="28" t="s">
        <v>470</v>
      </c>
      <c r="C10" s="28" t="s">
        <v>479</v>
      </c>
      <c r="D10" s="28" t="s">
        <v>35</v>
      </c>
      <c r="E10" s="28" t="e">
        <f>REPLACE(#REF!,7,8,"********")</f>
        <v>#REF!</v>
      </c>
      <c r="F10" s="28">
        <v>1</v>
      </c>
      <c r="G10" s="28">
        <v>410</v>
      </c>
      <c r="H10" s="29">
        <f t="shared" si="0"/>
        <v>10</v>
      </c>
      <c r="I10" s="29">
        <f t="shared" si="1"/>
        <v>10</v>
      </c>
      <c r="J10" s="29">
        <f t="shared" si="2"/>
        <v>10</v>
      </c>
      <c r="K10" s="29">
        <f t="shared" si="3"/>
        <v>440</v>
      </c>
      <c r="L10" s="32" t="e">
        <f>REPLACE(#REF!,4,4,"****")</f>
        <v>#REF!</v>
      </c>
    </row>
    <row r="11" s="23" customFormat="1" ht="22" customHeight="1" spans="1:12">
      <c r="A11" s="28">
        <f>COUNT($A$2:A10)+1</f>
        <v>7</v>
      </c>
      <c r="B11" s="28" t="s">
        <v>470</v>
      </c>
      <c r="C11" s="28" t="s">
        <v>480</v>
      </c>
      <c r="D11" s="28" t="s">
        <v>35</v>
      </c>
      <c r="E11" s="28" t="e">
        <f>REPLACE(#REF!,7,8,"********")</f>
        <v>#REF!</v>
      </c>
      <c r="F11" s="28">
        <v>1</v>
      </c>
      <c r="G11" s="28">
        <v>410</v>
      </c>
      <c r="H11" s="29">
        <f t="shared" si="0"/>
        <v>10</v>
      </c>
      <c r="I11" s="29">
        <f t="shared" si="1"/>
        <v>10</v>
      </c>
      <c r="J11" s="29">
        <f t="shared" si="2"/>
        <v>10</v>
      </c>
      <c r="K11" s="29">
        <f t="shared" si="3"/>
        <v>440</v>
      </c>
      <c r="L11" s="32" t="e">
        <f>REPLACE(#REF!,4,4,"****")</f>
        <v>#REF!</v>
      </c>
    </row>
    <row r="12" s="23" customFormat="1" ht="22" customHeight="1" spans="1:12">
      <c r="A12" s="28">
        <f>COUNT($A$2:A11)+1</f>
        <v>8</v>
      </c>
      <c r="B12" s="28" t="s">
        <v>470</v>
      </c>
      <c r="C12" s="28" t="s">
        <v>481</v>
      </c>
      <c r="D12" s="28" t="s">
        <v>35</v>
      </c>
      <c r="E12" s="28" t="e">
        <f>REPLACE(#REF!,7,8,"********")</f>
        <v>#REF!</v>
      </c>
      <c r="F12" s="28">
        <v>1</v>
      </c>
      <c r="G12" s="28">
        <v>410</v>
      </c>
      <c r="H12" s="29">
        <f t="shared" si="0"/>
        <v>10</v>
      </c>
      <c r="I12" s="29">
        <f t="shared" si="1"/>
        <v>10</v>
      </c>
      <c r="J12" s="29">
        <f t="shared" si="2"/>
        <v>10</v>
      </c>
      <c r="K12" s="29">
        <f t="shared" si="3"/>
        <v>440</v>
      </c>
      <c r="L12" s="32" t="e">
        <f>REPLACE(#REF!,4,4,"****")</f>
        <v>#REF!</v>
      </c>
    </row>
    <row r="13" s="23" customFormat="1" ht="22" customHeight="1" spans="1:12">
      <c r="A13" s="28">
        <f>COUNT($A$2:A12)+1</f>
        <v>9</v>
      </c>
      <c r="B13" s="28" t="s">
        <v>470</v>
      </c>
      <c r="C13" s="28" t="s">
        <v>482</v>
      </c>
      <c r="D13" s="28" t="s">
        <v>35</v>
      </c>
      <c r="E13" s="28" t="e">
        <f>REPLACE(#REF!,7,8,"********")</f>
        <v>#REF!</v>
      </c>
      <c r="F13" s="28">
        <v>1</v>
      </c>
      <c r="G13" s="28">
        <v>410</v>
      </c>
      <c r="H13" s="29">
        <f t="shared" si="0"/>
        <v>10</v>
      </c>
      <c r="I13" s="29">
        <f t="shared" si="1"/>
        <v>10</v>
      </c>
      <c r="J13" s="29">
        <f t="shared" si="2"/>
        <v>10</v>
      </c>
      <c r="K13" s="29">
        <f t="shared" si="3"/>
        <v>440</v>
      </c>
      <c r="L13" s="32" t="e">
        <f>REPLACE(#REF!,4,4,"****")</f>
        <v>#REF!</v>
      </c>
    </row>
    <row r="14" s="23" customFormat="1" ht="22" customHeight="1" spans="1:12">
      <c r="A14" s="28">
        <f>COUNT($A$2:A13)+1</f>
        <v>10</v>
      </c>
      <c r="B14" s="28" t="s">
        <v>470</v>
      </c>
      <c r="C14" s="28" t="s">
        <v>483</v>
      </c>
      <c r="D14" s="28" t="s">
        <v>35</v>
      </c>
      <c r="E14" s="28" t="e">
        <f>REPLACE(#REF!,7,8,"********")</f>
        <v>#REF!</v>
      </c>
      <c r="F14" s="28">
        <v>1</v>
      </c>
      <c r="G14" s="28">
        <v>410</v>
      </c>
      <c r="H14" s="29">
        <f t="shared" si="0"/>
        <v>10</v>
      </c>
      <c r="I14" s="29">
        <f t="shared" si="1"/>
        <v>10</v>
      </c>
      <c r="J14" s="29">
        <f t="shared" si="2"/>
        <v>10</v>
      </c>
      <c r="K14" s="29">
        <f t="shared" si="3"/>
        <v>440</v>
      </c>
      <c r="L14" s="32" t="e">
        <f>REPLACE(#REF!,4,4,"****")</f>
        <v>#REF!</v>
      </c>
    </row>
    <row r="15" s="23" customFormat="1" ht="22" customHeight="1" spans="1:12">
      <c r="A15" s="28">
        <f>COUNT($A$2:A14)+1</f>
        <v>11</v>
      </c>
      <c r="B15" s="28" t="s">
        <v>470</v>
      </c>
      <c r="C15" s="28" t="s">
        <v>484</v>
      </c>
      <c r="D15" s="28" t="s">
        <v>35</v>
      </c>
      <c r="E15" s="28" t="e">
        <f>REPLACE(#REF!,7,8,"********")</f>
        <v>#REF!</v>
      </c>
      <c r="F15" s="28">
        <v>1</v>
      </c>
      <c r="G15" s="28">
        <v>410</v>
      </c>
      <c r="H15" s="29">
        <f t="shared" si="0"/>
        <v>10</v>
      </c>
      <c r="I15" s="29">
        <f t="shared" si="1"/>
        <v>10</v>
      </c>
      <c r="J15" s="29">
        <f t="shared" si="2"/>
        <v>10</v>
      </c>
      <c r="K15" s="29">
        <f t="shared" si="3"/>
        <v>440</v>
      </c>
      <c r="L15" s="32" t="e">
        <f>REPLACE(#REF!,4,4,"****")</f>
        <v>#REF!</v>
      </c>
    </row>
    <row r="16" s="23" customFormat="1" ht="22" customHeight="1" spans="1:12">
      <c r="A16" s="28">
        <f>COUNT($A$2:A15)+1</f>
        <v>12</v>
      </c>
      <c r="B16" s="28" t="s">
        <v>470</v>
      </c>
      <c r="C16" s="28" t="s">
        <v>485</v>
      </c>
      <c r="D16" s="28" t="s">
        <v>35</v>
      </c>
      <c r="E16" s="28" t="e">
        <f>REPLACE(#REF!,7,8,"********")</f>
        <v>#REF!</v>
      </c>
      <c r="F16" s="28">
        <v>1</v>
      </c>
      <c r="G16" s="28">
        <v>410</v>
      </c>
      <c r="H16" s="29">
        <f t="shared" si="0"/>
        <v>10</v>
      </c>
      <c r="I16" s="29">
        <f t="shared" si="1"/>
        <v>10</v>
      </c>
      <c r="J16" s="29">
        <f t="shared" si="2"/>
        <v>10</v>
      </c>
      <c r="K16" s="29">
        <f t="shared" si="3"/>
        <v>440</v>
      </c>
      <c r="L16" s="32" t="e">
        <f>REPLACE(#REF!,4,4,"****")</f>
        <v>#REF!</v>
      </c>
    </row>
    <row r="17" s="23" customFormat="1" ht="22" customHeight="1" spans="1:12">
      <c r="A17" s="28">
        <f>COUNT($A$2:A16)+1</f>
        <v>13</v>
      </c>
      <c r="B17" s="28" t="s">
        <v>470</v>
      </c>
      <c r="C17" s="28" t="s">
        <v>486</v>
      </c>
      <c r="D17" s="28" t="s">
        <v>35</v>
      </c>
      <c r="E17" s="28" t="e">
        <f>REPLACE(#REF!,7,8,"********")</f>
        <v>#REF!</v>
      </c>
      <c r="F17" s="28">
        <v>1</v>
      </c>
      <c r="G17" s="28">
        <v>410</v>
      </c>
      <c r="H17" s="29">
        <f t="shared" si="0"/>
        <v>10</v>
      </c>
      <c r="I17" s="29">
        <f t="shared" si="1"/>
        <v>10</v>
      </c>
      <c r="J17" s="29">
        <f t="shared" si="2"/>
        <v>10</v>
      </c>
      <c r="K17" s="29">
        <f t="shared" si="3"/>
        <v>440</v>
      </c>
      <c r="L17" s="32" t="e">
        <f>REPLACE(#REF!,4,4,"****")</f>
        <v>#REF!</v>
      </c>
    </row>
    <row r="18" s="23" customFormat="1" ht="22" customHeight="1" spans="1:12">
      <c r="A18" s="28">
        <f>COUNT($A$2:A17)+1</f>
        <v>14</v>
      </c>
      <c r="B18" s="28" t="s">
        <v>470</v>
      </c>
      <c r="C18" s="28" t="s">
        <v>487</v>
      </c>
      <c r="D18" s="28" t="s">
        <v>35</v>
      </c>
      <c r="E18" s="28" t="e">
        <f>REPLACE(#REF!,7,8,"********")</f>
        <v>#REF!</v>
      </c>
      <c r="F18" s="28">
        <v>1</v>
      </c>
      <c r="G18" s="28">
        <v>440</v>
      </c>
      <c r="H18" s="29">
        <f t="shared" si="0"/>
        <v>10</v>
      </c>
      <c r="I18" s="29">
        <f t="shared" si="1"/>
        <v>10</v>
      </c>
      <c r="J18" s="29">
        <f t="shared" si="2"/>
        <v>10</v>
      </c>
      <c r="K18" s="29">
        <f t="shared" si="3"/>
        <v>470</v>
      </c>
      <c r="L18" s="32" t="e">
        <f>REPLACE(#REF!,4,4,"****")</f>
        <v>#REF!</v>
      </c>
    </row>
    <row r="19" s="23" customFormat="1" ht="22" customHeight="1" spans="1:12">
      <c r="A19" s="28">
        <f>COUNT($A$2:A18)+1</f>
        <v>15</v>
      </c>
      <c r="B19" s="28" t="s">
        <v>470</v>
      </c>
      <c r="C19" s="28" t="s">
        <v>488</v>
      </c>
      <c r="D19" s="28" t="s">
        <v>35</v>
      </c>
      <c r="E19" s="28" t="e">
        <f>REPLACE(#REF!,7,8,"********")</f>
        <v>#REF!</v>
      </c>
      <c r="F19" s="28">
        <v>2</v>
      </c>
      <c r="G19" s="28">
        <v>780</v>
      </c>
      <c r="H19" s="29">
        <f t="shared" si="0"/>
        <v>20</v>
      </c>
      <c r="I19" s="29">
        <f t="shared" si="1"/>
        <v>20</v>
      </c>
      <c r="J19" s="29">
        <f t="shared" si="2"/>
        <v>20</v>
      </c>
      <c r="K19" s="29">
        <f t="shared" si="3"/>
        <v>840</v>
      </c>
      <c r="L19" s="32" t="e">
        <f>REPLACE(#REF!,4,4,"****")</f>
        <v>#REF!</v>
      </c>
    </row>
    <row r="20" s="23" customFormat="1" ht="22" customHeight="1" spans="1:12">
      <c r="A20" s="28"/>
      <c r="B20" s="28"/>
      <c r="C20" s="28" t="s">
        <v>489</v>
      </c>
      <c r="D20" s="28" t="s">
        <v>473</v>
      </c>
      <c r="E20" s="28" t="e">
        <f>REPLACE(#REF!,7,8,"********")</f>
        <v>#REF!</v>
      </c>
      <c r="F20" s="28"/>
      <c r="G20" s="28">
        <v>0</v>
      </c>
      <c r="H20" s="29">
        <f t="shared" si="0"/>
        <v>0</v>
      </c>
      <c r="I20" s="29">
        <f t="shared" si="1"/>
        <v>0</v>
      </c>
      <c r="J20" s="29">
        <f t="shared" si="2"/>
        <v>0</v>
      </c>
      <c r="K20" s="29">
        <f t="shared" si="3"/>
        <v>0</v>
      </c>
      <c r="L20" s="32"/>
    </row>
    <row r="21" s="23" customFormat="1" ht="22" customHeight="1" spans="1:12">
      <c r="A21" s="28">
        <f>COUNT($A$2:A20)+1</f>
        <v>16</v>
      </c>
      <c r="B21" s="28" t="s">
        <v>470</v>
      </c>
      <c r="C21" s="28" t="s">
        <v>490</v>
      </c>
      <c r="D21" s="28" t="s">
        <v>35</v>
      </c>
      <c r="E21" s="28" t="e">
        <f>REPLACE(#REF!,7,8,"********")</f>
        <v>#REF!</v>
      </c>
      <c r="F21" s="28">
        <v>1</v>
      </c>
      <c r="G21" s="28">
        <v>410</v>
      </c>
      <c r="H21" s="29">
        <f t="shared" si="0"/>
        <v>10</v>
      </c>
      <c r="I21" s="29">
        <f t="shared" si="1"/>
        <v>10</v>
      </c>
      <c r="J21" s="29">
        <f t="shared" si="2"/>
        <v>10</v>
      </c>
      <c r="K21" s="29">
        <f t="shared" si="3"/>
        <v>440</v>
      </c>
      <c r="L21" s="32" t="e">
        <f>REPLACE(#REF!,4,4,"****")</f>
        <v>#REF!</v>
      </c>
    </row>
    <row r="22" s="23" customFormat="1" ht="22" customHeight="1" spans="1:12">
      <c r="A22" s="28">
        <f>COUNT($A$2:A21)+1</f>
        <v>17</v>
      </c>
      <c r="B22" s="28" t="s">
        <v>470</v>
      </c>
      <c r="C22" s="28" t="s">
        <v>491</v>
      </c>
      <c r="D22" s="28" t="s">
        <v>35</v>
      </c>
      <c r="E22" s="28" t="e">
        <f>REPLACE(#REF!,7,8,"********")</f>
        <v>#REF!</v>
      </c>
      <c r="F22" s="28">
        <v>1</v>
      </c>
      <c r="G22" s="28">
        <v>410</v>
      </c>
      <c r="H22" s="29">
        <f t="shared" si="0"/>
        <v>10</v>
      </c>
      <c r="I22" s="29">
        <f t="shared" si="1"/>
        <v>10</v>
      </c>
      <c r="J22" s="29">
        <f t="shared" si="2"/>
        <v>10</v>
      </c>
      <c r="K22" s="29">
        <f t="shared" si="3"/>
        <v>440</v>
      </c>
      <c r="L22" s="32" t="e">
        <f>REPLACE(#REF!,4,4,"****")</f>
        <v>#REF!</v>
      </c>
    </row>
    <row r="23" s="23" customFormat="1" ht="22" customHeight="1" spans="1:12">
      <c r="A23" s="28">
        <f>COUNT($A$2:A22)+1</f>
        <v>18</v>
      </c>
      <c r="B23" s="28" t="s">
        <v>470</v>
      </c>
      <c r="C23" s="28" t="s">
        <v>492</v>
      </c>
      <c r="D23" s="28" t="s">
        <v>35</v>
      </c>
      <c r="E23" s="28" t="e">
        <f>REPLACE(#REF!,7,8,"********")</f>
        <v>#REF!</v>
      </c>
      <c r="F23" s="28">
        <v>1</v>
      </c>
      <c r="G23" s="28">
        <v>410</v>
      </c>
      <c r="H23" s="29">
        <f t="shared" si="0"/>
        <v>10</v>
      </c>
      <c r="I23" s="29">
        <f t="shared" si="1"/>
        <v>10</v>
      </c>
      <c r="J23" s="29">
        <f t="shared" si="2"/>
        <v>10</v>
      </c>
      <c r="K23" s="29">
        <f t="shared" si="3"/>
        <v>440</v>
      </c>
      <c r="L23" s="32" t="e">
        <f>REPLACE(#REF!,4,4,"****")</f>
        <v>#REF!</v>
      </c>
    </row>
    <row r="24" s="23" customFormat="1" ht="22" customHeight="1" spans="1:12">
      <c r="A24" s="28">
        <f>COUNT($A$2:A23)+1</f>
        <v>19</v>
      </c>
      <c r="B24" s="28" t="s">
        <v>470</v>
      </c>
      <c r="C24" s="28" t="s">
        <v>493</v>
      </c>
      <c r="D24" s="28" t="s">
        <v>35</v>
      </c>
      <c r="E24" s="28" t="e">
        <f>REPLACE(#REF!,7,8,"********")</f>
        <v>#REF!</v>
      </c>
      <c r="F24" s="28">
        <v>1</v>
      </c>
      <c r="G24" s="29">
        <v>390</v>
      </c>
      <c r="H24" s="29">
        <f t="shared" si="0"/>
        <v>10</v>
      </c>
      <c r="I24" s="29">
        <f t="shared" si="1"/>
        <v>10</v>
      </c>
      <c r="J24" s="29">
        <f t="shared" si="2"/>
        <v>10</v>
      </c>
      <c r="K24" s="29">
        <f t="shared" si="3"/>
        <v>420</v>
      </c>
      <c r="L24" s="32" t="e">
        <f>REPLACE(#REF!,4,4,"****")</f>
        <v>#REF!</v>
      </c>
    </row>
    <row r="25" s="23" customFormat="1" ht="22" customHeight="1" spans="1:12">
      <c r="A25" s="28">
        <f>COUNT($A$2:A24)+1</f>
        <v>20</v>
      </c>
      <c r="B25" s="28" t="s">
        <v>470</v>
      </c>
      <c r="C25" s="28" t="s">
        <v>494</v>
      </c>
      <c r="D25" s="28" t="s">
        <v>35</v>
      </c>
      <c r="E25" s="28" t="e">
        <f>REPLACE(#REF!,7,8,"********")</f>
        <v>#REF!</v>
      </c>
      <c r="F25" s="28">
        <v>1</v>
      </c>
      <c r="G25" s="28">
        <v>440</v>
      </c>
      <c r="H25" s="29">
        <f t="shared" si="0"/>
        <v>10</v>
      </c>
      <c r="I25" s="29">
        <f t="shared" si="1"/>
        <v>10</v>
      </c>
      <c r="J25" s="29">
        <f t="shared" si="2"/>
        <v>10</v>
      </c>
      <c r="K25" s="29">
        <f t="shared" si="3"/>
        <v>470</v>
      </c>
      <c r="L25" s="32" t="e">
        <f>REPLACE(#REF!,4,4,"****")</f>
        <v>#REF!</v>
      </c>
    </row>
    <row r="26" s="23" customFormat="1" ht="22" customHeight="1" spans="1:12">
      <c r="A26" s="28">
        <f>COUNT($A$2:A25)+1</f>
        <v>21</v>
      </c>
      <c r="B26" s="28" t="s">
        <v>470</v>
      </c>
      <c r="C26" s="29" t="s">
        <v>495</v>
      </c>
      <c r="D26" s="28" t="s">
        <v>35</v>
      </c>
      <c r="E26" s="28" t="e">
        <f>REPLACE(#REF!,7,8,"********")</f>
        <v>#REF!</v>
      </c>
      <c r="F26" s="28">
        <v>3</v>
      </c>
      <c r="G26" s="28">
        <v>1320</v>
      </c>
      <c r="H26" s="29">
        <f t="shared" si="0"/>
        <v>30</v>
      </c>
      <c r="I26" s="29">
        <f t="shared" si="1"/>
        <v>30</v>
      </c>
      <c r="J26" s="29">
        <f t="shared" si="2"/>
        <v>30</v>
      </c>
      <c r="K26" s="29">
        <f t="shared" si="3"/>
        <v>1410</v>
      </c>
      <c r="L26" s="32" t="e">
        <f>REPLACE(#REF!,4,4,"****")</f>
        <v>#REF!</v>
      </c>
    </row>
    <row r="27" s="23" customFormat="1" ht="22" customHeight="1" spans="1:12">
      <c r="A27" s="28"/>
      <c r="B27" s="28"/>
      <c r="C27" s="29" t="s">
        <v>496</v>
      </c>
      <c r="D27" s="28" t="s">
        <v>89</v>
      </c>
      <c r="E27" s="28" t="e">
        <f>REPLACE(#REF!,7,8,"********")</f>
        <v>#REF!</v>
      </c>
      <c r="F27" s="28"/>
      <c r="G27" s="28">
        <v>0</v>
      </c>
      <c r="H27" s="29">
        <f t="shared" si="0"/>
        <v>0</v>
      </c>
      <c r="I27" s="29">
        <f t="shared" si="1"/>
        <v>0</v>
      </c>
      <c r="J27" s="29">
        <f t="shared" si="2"/>
        <v>0</v>
      </c>
      <c r="K27" s="29">
        <f t="shared" si="3"/>
        <v>0</v>
      </c>
      <c r="L27" s="32"/>
    </row>
    <row r="28" s="23" customFormat="1" ht="22" customHeight="1" spans="1:12">
      <c r="A28" s="28"/>
      <c r="B28" s="28"/>
      <c r="C28" s="29" t="s">
        <v>497</v>
      </c>
      <c r="D28" s="28" t="s">
        <v>498</v>
      </c>
      <c r="E28" s="28" t="e">
        <f>REPLACE(#REF!,7,8,"********")</f>
        <v>#REF!</v>
      </c>
      <c r="F28" s="28"/>
      <c r="G28" s="28">
        <v>0</v>
      </c>
      <c r="H28" s="29">
        <f t="shared" si="0"/>
        <v>0</v>
      </c>
      <c r="I28" s="29">
        <f t="shared" si="1"/>
        <v>0</v>
      </c>
      <c r="J28" s="29">
        <f t="shared" si="2"/>
        <v>0</v>
      </c>
      <c r="K28" s="29">
        <f t="shared" si="3"/>
        <v>0</v>
      </c>
      <c r="L28" s="32"/>
    </row>
    <row r="29" s="23" customFormat="1" ht="22" customHeight="1" spans="1:12">
      <c r="A29" s="28">
        <f>COUNT($A$2:A28)+1</f>
        <v>22</v>
      </c>
      <c r="B29" s="28" t="s">
        <v>470</v>
      </c>
      <c r="C29" s="29" t="s">
        <v>499</v>
      </c>
      <c r="D29" s="28" t="s">
        <v>35</v>
      </c>
      <c r="E29" s="28" t="e">
        <f>REPLACE(#REF!,7,8,"********")</f>
        <v>#REF!</v>
      </c>
      <c r="F29" s="28">
        <v>1</v>
      </c>
      <c r="G29" s="28">
        <v>440</v>
      </c>
      <c r="H29" s="29">
        <f t="shared" si="0"/>
        <v>10</v>
      </c>
      <c r="I29" s="29">
        <f t="shared" si="1"/>
        <v>10</v>
      </c>
      <c r="J29" s="29">
        <f t="shared" si="2"/>
        <v>10</v>
      </c>
      <c r="K29" s="29">
        <f t="shared" si="3"/>
        <v>470</v>
      </c>
      <c r="L29" s="32" t="e">
        <f>REPLACE(#REF!,4,4,"****")</f>
        <v>#REF!</v>
      </c>
    </row>
    <row r="30" s="23" customFormat="1" ht="22" customHeight="1" spans="1:12">
      <c r="A30" s="28">
        <f>COUNT($A$2:A29)+1</f>
        <v>23</v>
      </c>
      <c r="B30" s="28" t="s">
        <v>470</v>
      </c>
      <c r="C30" s="29" t="s">
        <v>500</v>
      </c>
      <c r="D30" s="28" t="s">
        <v>35</v>
      </c>
      <c r="E30" s="28" t="e">
        <f>REPLACE(#REF!,7,8,"********")</f>
        <v>#REF!</v>
      </c>
      <c r="F30" s="28">
        <v>2</v>
      </c>
      <c r="G30" s="28">
        <v>820</v>
      </c>
      <c r="H30" s="29">
        <f t="shared" si="0"/>
        <v>20</v>
      </c>
      <c r="I30" s="29">
        <f t="shared" si="1"/>
        <v>20</v>
      </c>
      <c r="J30" s="29">
        <f t="shared" si="2"/>
        <v>20</v>
      </c>
      <c r="K30" s="29">
        <f t="shared" si="3"/>
        <v>880</v>
      </c>
      <c r="L30" s="32" t="e">
        <f>REPLACE(#REF!,4,4,"****")</f>
        <v>#REF!</v>
      </c>
    </row>
    <row r="31" s="23" customFormat="1" ht="22" customHeight="1" spans="1:12">
      <c r="A31" s="28"/>
      <c r="B31" s="28"/>
      <c r="C31" s="29" t="s">
        <v>501</v>
      </c>
      <c r="D31" s="28" t="s">
        <v>502</v>
      </c>
      <c r="E31" s="28" t="e">
        <f>REPLACE(#REF!,7,8,"********")</f>
        <v>#REF!</v>
      </c>
      <c r="F31" s="28"/>
      <c r="G31" s="28">
        <v>0</v>
      </c>
      <c r="H31" s="29">
        <f t="shared" si="0"/>
        <v>0</v>
      </c>
      <c r="I31" s="29">
        <f t="shared" si="1"/>
        <v>0</v>
      </c>
      <c r="J31" s="29">
        <f t="shared" si="2"/>
        <v>0</v>
      </c>
      <c r="K31" s="29">
        <f t="shared" si="3"/>
        <v>0</v>
      </c>
      <c r="L31" s="32"/>
    </row>
    <row r="32" s="23" customFormat="1" ht="22" customHeight="1" spans="1:12">
      <c r="A32" s="28">
        <f>COUNT($A$2:A31)+1</f>
        <v>24</v>
      </c>
      <c r="B32" s="28" t="s">
        <v>470</v>
      </c>
      <c r="C32" s="28" t="s">
        <v>503</v>
      </c>
      <c r="D32" s="28" t="s">
        <v>35</v>
      </c>
      <c r="E32" s="28" t="e">
        <f>REPLACE(#REF!,7,8,"********")</f>
        <v>#REF!</v>
      </c>
      <c r="F32" s="28">
        <v>1</v>
      </c>
      <c r="G32" s="28">
        <v>440</v>
      </c>
      <c r="H32" s="29">
        <f t="shared" si="0"/>
        <v>10</v>
      </c>
      <c r="I32" s="29">
        <f t="shared" si="1"/>
        <v>10</v>
      </c>
      <c r="J32" s="29">
        <f t="shared" si="2"/>
        <v>10</v>
      </c>
      <c r="K32" s="29">
        <f t="shared" si="3"/>
        <v>470</v>
      </c>
      <c r="L32" s="32"/>
    </row>
    <row r="33" s="23" customFormat="1" ht="22" customHeight="1" spans="1:12">
      <c r="A33" s="28">
        <f>COUNT($A$2:A32)+1</f>
        <v>25</v>
      </c>
      <c r="B33" s="29" t="s">
        <v>470</v>
      </c>
      <c r="C33" s="30" t="s">
        <v>504</v>
      </c>
      <c r="D33" s="30" t="s">
        <v>35</v>
      </c>
      <c r="E33" s="28" t="e">
        <f>REPLACE(#REF!,7,8,"********")</f>
        <v>#REF!</v>
      </c>
      <c r="F33" s="29">
        <v>1</v>
      </c>
      <c r="G33" s="28">
        <v>410</v>
      </c>
      <c r="H33" s="29">
        <f t="shared" si="0"/>
        <v>10</v>
      </c>
      <c r="I33" s="29">
        <f t="shared" si="1"/>
        <v>10</v>
      </c>
      <c r="J33" s="29">
        <f t="shared" si="2"/>
        <v>10</v>
      </c>
      <c r="K33" s="29">
        <f t="shared" si="3"/>
        <v>440</v>
      </c>
      <c r="L33" s="32" t="e">
        <f>REPLACE(#REF!,4,4,"****")</f>
        <v>#REF!</v>
      </c>
    </row>
    <row r="34" s="23" customFormat="1" ht="22" customHeight="1" spans="1:12">
      <c r="A34" s="28">
        <f>COUNT($A$2:A33)+1</f>
        <v>26</v>
      </c>
      <c r="B34" s="29" t="s">
        <v>470</v>
      </c>
      <c r="C34" s="30" t="s">
        <v>505</v>
      </c>
      <c r="D34" s="30" t="s">
        <v>35</v>
      </c>
      <c r="E34" s="28" t="e">
        <f>REPLACE(#REF!,7,8,"********")</f>
        <v>#REF!</v>
      </c>
      <c r="F34" s="29">
        <v>1</v>
      </c>
      <c r="G34" s="28">
        <v>410</v>
      </c>
      <c r="H34" s="29">
        <f t="shared" si="0"/>
        <v>10</v>
      </c>
      <c r="I34" s="29">
        <f t="shared" si="1"/>
        <v>10</v>
      </c>
      <c r="J34" s="29">
        <f t="shared" si="2"/>
        <v>10</v>
      </c>
      <c r="K34" s="29">
        <f t="shared" si="3"/>
        <v>440</v>
      </c>
      <c r="L34" s="32" t="e">
        <f>REPLACE(#REF!,4,4,"****")</f>
        <v>#REF!</v>
      </c>
    </row>
    <row r="35" s="23" customFormat="1" ht="22" customHeight="1" spans="1:12">
      <c r="A35" s="28">
        <f>COUNT($A$2:A34)+1</f>
        <v>27</v>
      </c>
      <c r="B35" s="29" t="s">
        <v>470</v>
      </c>
      <c r="C35" s="30" t="s">
        <v>506</v>
      </c>
      <c r="D35" s="30" t="s">
        <v>35</v>
      </c>
      <c r="E35" s="28" t="e">
        <f>REPLACE(#REF!,7,8,"********")</f>
        <v>#REF!</v>
      </c>
      <c r="F35" s="29">
        <v>1</v>
      </c>
      <c r="G35" s="28">
        <v>410</v>
      </c>
      <c r="H35" s="29">
        <f t="shared" si="0"/>
        <v>10</v>
      </c>
      <c r="I35" s="29">
        <f t="shared" si="1"/>
        <v>10</v>
      </c>
      <c r="J35" s="29">
        <f t="shared" si="2"/>
        <v>10</v>
      </c>
      <c r="K35" s="29">
        <f t="shared" si="3"/>
        <v>440</v>
      </c>
      <c r="L35" s="32" t="e">
        <f>REPLACE(#REF!,4,4,"****")</f>
        <v>#REF!</v>
      </c>
    </row>
    <row r="36" s="23" customFormat="1" ht="22" customHeight="1" spans="1:12">
      <c r="A36" s="28">
        <f>COUNT($A$2:A35)+1</f>
        <v>28</v>
      </c>
      <c r="B36" s="29" t="s">
        <v>470</v>
      </c>
      <c r="C36" s="30" t="s">
        <v>507</v>
      </c>
      <c r="D36" s="30" t="s">
        <v>35</v>
      </c>
      <c r="E36" s="28" t="e">
        <f>REPLACE(#REF!,7,8,"********")</f>
        <v>#REF!</v>
      </c>
      <c r="F36" s="29">
        <v>1</v>
      </c>
      <c r="G36" s="28">
        <v>410</v>
      </c>
      <c r="H36" s="29">
        <f t="shared" si="0"/>
        <v>10</v>
      </c>
      <c r="I36" s="29">
        <f t="shared" si="1"/>
        <v>10</v>
      </c>
      <c r="J36" s="29">
        <f t="shared" si="2"/>
        <v>10</v>
      </c>
      <c r="K36" s="29">
        <f t="shared" si="3"/>
        <v>440</v>
      </c>
      <c r="L36" s="32" t="e">
        <f>REPLACE(#REF!,4,4,"****")</f>
        <v>#REF!</v>
      </c>
    </row>
    <row r="37" s="23" customFormat="1" ht="22" customHeight="1" spans="1:12">
      <c r="A37" s="28">
        <f>COUNT($A$2:A36)+1</f>
        <v>29</v>
      </c>
      <c r="B37" s="29" t="s">
        <v>470</v>
      </c>
      <c r="C37" s="30" t="s">
        <v>508</v>
      </c>
      <c r="D37" s="30" t="s">
        <v>35</v>
      </c>
      <c r="E37" s="28" t="e">
        <f>REPLACE(#REF!,7,8,"********")</f>
        <v>#REF!</v>
      </c>
      <c r="F37" s="29">
        <v>1</v>
      </c>
      <c r="G37" s="28">
        <v>410</v>
      </c>
      <c r="H37" s="29">
        <f t="shared" si="0"/>
        <v>10</v>
      </c>
      <c r="I37" s="29">
        <f t="shared" si="1"/>
        <v>10</v>
      </c>
      <c r="J37" s="29">
        <f t="shared" si="2"/>
        <v>10</v>
      </c>
      <c r="K37" s="29">
        <f t="shared" si="3"/>
        <v>440</v>
      </c>
      <c r="L37" s="32" t="e">
        <f>REPLACE(#REF!,4,4,"****")</f>
        <v>#REF!</v>
      </c>
    </row>
    <row r="38" s="23" customFormat="1" ht="22" customHeight="1" spans="1:12">
      <c r="A38" s="28">
        <f>COUNT($A$2:A37)+1</f>
        <v>30</v>
      </c>
      <c r="B38" s="29" t="s">
        <v>470</v>
      </c>
      <c r="C38" s="30" t="s">
        <v>509</v>
      </c>
      <c r="D38" s="30" t="s">
        <v>35</v>
      </c>
      <c r="E38" s="28" t="e">
        <f>REPLACE(#REF!,7,8,"********")</f>
        <v>#REF!</v>
      </c>
      <c r="F38" s="29">
        <v>1</v>
      </c>
      <c r="G38" s="28">
        <v>440</v>
      </c>
      <c r="H38" s="29">
        <f t="shared" si="0"/>
        <v>10</v>
      </c>
      <c r="I38" s="29">
        <f t="shared" si="1"/>
        <v>10</v>
      </c>
      <c r="J38" s="29">
        <f t="shared" si="2"/>
        <v>10</v>
      </c>
      <c r="K38" s="29">
        <f t="shared" si="3"/>
        <v>470</v>
      </c>
      <c r="L38" s="32" t="e">
        <f>REPLACE(#REF!,4,4,"****")</f>
        <v>#REF!</v>
      </c>
    </row>
    <row r="39" s="23" customFormat="1" ht="22" customHeight="1" spans="1:12">
      <c r="A39" s="28">
        <f>COUNT($A$2:A38)+1</f>
        <v>31</v>
      </c>
      <c r="B39" s="29" t="s">
        <v>470</v>
      </c>
      <c r="C39" s="30" t="s">
        <v>510</v>
      </c>
      <c r="D39" s="30" t="s">
        <v>35</v>
      </c>
      <c r="E39" s="28"/>
      <c r="F39" s="29">
        <v>1</v>
      </c>
      <c r="G39" s="28">
        <v>410</v>
      </c>
      <c r="H39" s="29">
        <f t="shared" si="0"/>
        <v>10</v>
      </c>
      <c r="I39" s="29">
        <f t="shared" si="1"/>
        <v>10</v>
      </c>
      <c r="J39" s="29">
        <f t="shared" si="2"/>
        <v>10</v>
      </c>
      <c r="K39" s="29">
        <f t="shared" si="3"/>
        <v>440</v>
      </c>
      <c r="L39" s="32"/>
    </row>
    <row r="40" s="23" customFormat="1" ht="22" customHeight="1" spans="1:12">
      <c r="A40" s="28">
        <f>COUNT($A$2:A39)+1</f>
        <v>32</v>
      </c>
      <c r="B40" s="28" t="s">
        <v>511</v>
      </c>
      <c r="C40" s="28" t="s">
        <v>512</v>
      </c>
      <c r="D40" s="28" t="s">
        <v>35</v>
      </c>
      <c r="E40" s="28" t="e">
        <f>REPLACE(#REF!,7,8,"********")</f>
        <v>#REF!</v>
      </c>
      <c r="F40" s="28">
        <v>1</v>
      </c>
      <c r="G40" s="28">
        <v>440</v>
      </c>
      <c r="H40" s="29">
        <f t="shared" si="0"/>
        <v>10</v>
      </c>
      <c r="I40" s="29">
        <f t="shared" si="1"/>
        <v>10</v>
      </c>
      <c r="J40" s="29">
        <f t="shared" si="2"/>
        <v>10</v>
      </c>
      <c r="K40" s="29">
        <f t="shared" si="3"/>
        <v>470</v>
      </c>
      <c r="L40" s="32" t="e">
        <f>REPLACE(#REF!,4,4,"****")</f>
        <v>#REF!</v>
      </c>
    </row>
    <row r="41" s="23" customFormat="1" ht="22" customHeight="1" spans="1:12">
      <c r="A41" s="28">
        <f>COUNT($A$2:A40)+1</f>
        <v>33</v>
      </c>
      <c r="B41" s="28" t="s">
        <v>511</v>
      </c>
      <c r="C41" s="28" t="s">
        <v>513</v>
      </c>
      <c r="D41" s="28" t="s">
        <v>35</v>
      </c>
      <c r="E41" s="28" t="e">
        <f>REPLACE(#REF!,7,8,"********")</f>
        <v>#REF!</v>
      </c>
      <c r="F41" s="28">
        <v>1</v>
      </c>
      <c r="G41" s="28">
        <v>410</v>
      </c>
      <c r="H41" s="29">
        <f t="shared" si="0"/>
        <v>10</v>
      </c>
      <c r="I41" s="29">
        <f t="shared" si="1"/>
        <v>10</v>
      </c>
      <c r="J41" s="29">
        <f t="shared" si="2"/>
        <v>10</v>
      </c>
      <c r="K41" s="29">
        <f t="shared" si="3"/>
        <v>440</v>
      </c>
      <c r="L41" s="32" t="e">
        <f>REPLACE(#REF!,4,4,"****")</f>
        <v>#REF!</v>
      </c>
    </row>
    <row r="42" s="23" customFormat="1" ht="22" customHeight="1" spans="1:12">
      <c r="A42" s="28">
        <f>COUNT($A$2:A41)+1</f>
        <v>34</v>
      </c>
      <c r="B42" s="28" t="s">
        <v>511</v>
      </c>
      <c r="C42" s="28" t="s">
        <v>514</v>
      </c>
      <c r="D42" s="28" t="s">
        <v>35</v>
      </c>
      <c r="E42" s="28" t="e">
        <f>REPLACE(#REF!,7,8,"********")</f>
        <v>#REF!</v>
      </c>
      <c r="F42" s="28">
        <v>3</v>
      </c>
      <c r="G42" s="28">
        <v>1320</v>
      </c>
      <c r="H42" s="29">
        <f t="shared" si="0"/>
        <v>30</v>
      </c>
      <c r="I42" s="29">
        <f t="shared" si="1"/>
        <v>30</v>
      </c>
      <c r="J42" s="29">
        <f t="shared" si="2"/>
        <v>30</v>
      </c>
      <c r="K42" s="29">
        <f t="shared" si="3"/>
        <v>1410</v>
      </c>
      <c r="L42" s="32" t="e">
        <f>REPLACE(#REF!,4,4,"****")</f>
        <v>#REF!</v>
      </c>
    </row>
    <row r="43" s="23" customFormat="1" ht="22" customHeight="1" spans="1:12">
      <c r="A43" s="28"/>
      <c r="B43" s="28"/>
      <c r="C43" s="28" t="s">
        <v>515</v>
      </c>
      <c r="D43" s="28" t="s">
        <v>516</v>
      </c>
      <c r="E43" s="28" t="e">
        <f>REPLACE(#REF!,7,8,"********")</f>
        <v>#REF!</v>
      </c>
      <c r="F43" s="28"/>
      <c r="G43" s="28">
        <v>0</v>
      </c>
      <c r="H43" s="29">
        <f t="shared" si="0"/>
        <v>0</v>
      </c>
      <c r="I43" s="29">
        <f t="shared" si="1"/>
        <v>0</v>
      </c>
      <c r="J43" s="29">
        <f t="shared" si="2"/>
        <v>0</v>
      </c>
      <c r="K43" s="29">
        <f t="shared" si="3"/>
        <v>0</v>
      </c>
      <c r="L43" s="32"/>
    </row>
    <row r="44" s="23" customFormat="1" ht="22" customHeight="1" spans="1:12">
      <c r="A44" s="28"/>
      <c r="B44" s="28"/>
      <c r="C44" s="28" t="s">
        <v>517</v>
      </c>
      <c r="D44" s="28" t="s">
        <v>516</v>
      </c>
      <c r="E44" s="28" t="e">
        <f>REPLACE(#REF!,7,8,"********")</f>
        <v>#REF!</v>
      </c>
      <c r="F44" s="28"/>
      <c r="G44" s="28">
        <v>0</v>
      </c>
      <c r="H44" s="29">
        <f t="shared" si="0"/>
        <v>0</v>
      </c>
      <c r="I44" s="29">
        <f t="shared" si="1"/>
        <v>0</v>
      </c>
      <c r="J44" s="29">
        <f t="shared" si="2"/>
        <v>0</v>
      </c>
      <c r="K44" s="29">
        <f t="shared" si="3"/>
        <v>0</v>
      </c>
      <c r="L44" s="32"/>
    </row>
    <row r="45" s="23" customFormat="1" ht="22" customHeight="1" spans="1:12">
      <c r="A45" s="28">
        <f>COUNT($A$2:A44)+1</f>
        <v>35</v>
      </c>
      <c r="B45" s="28" t="s">
        <v>511</v>
      </c>
      <c r="C45" s="28" t="s">
        <v>518</v>
      </c>
      <c r="D45" s="28" t="s">
        <v>35</v>
      </c>
      <c r="E45" s="28" t="e">
        <f>REPLACE(#REF!,7,8,"********")</f>
        <v>#REF!</v>
      </c>
      <c r="F45" s="28">
        <v>1</v>
      </c>
      <c r="G45" s="28">
        <v>410</v>
      </c>
      <c r="H45" s="29">
        <f t="shared" si="0"/>
        <v>10</v>
      </c>
      <c r="I45" s="29">
        <f t="shared" si="1"/>
        <v>10</v>
      </c>
      <c r="J45" s="29">
        <f t="shared" si="2"/>
        <v>10</v>
      </c>
      <c r="K45" s="29">
        <f t="shared" si="3"/>
        <v>440</v>
      </c>
      <c r="L45" s="32" t="e">
        <f>REPLACE(#REF!,4,4,"****")</f>
        <v>#REF!</v>
      </c>
    </row>
    <row r="46" s="23" customFormat="1" ht="22" customHeight="1" spans="1:12">
      <c r="A46" s="28">
        <f>COUNT($A$2:A45)+1</f>
        <v>36</v>
      </c>
      <c r="B46" s="28" t="s">
        <v>511</v>
      </c>
      <c r="C46" s="28" t="s">
        <v>519</v>
      </c>
      <c r="D46" s="28" t="s">
        <v>35</v>
      </c>
      <c r="E46" s="28" t="e">
        <f>REPLACE(#REF!,7,8,"********")</f>
        <v>#REF!</v>
      </c>
      <c r="F46" s="28">
        <v>1</v>
      </c>
      <c r="G46" s="28">
        <v>440</v>
      </c>
      <c r="H46" s="29">
        <f t="shared" si="0"/>
        <v>10</v>
      </c>
      <c r="I46" s="29">
        <f t="shared" si="1"/>
        <v>10</v>
      </c>
      <c r="J46" s="29">
        <f t="shared" si="2"/>
        <v>10</v>
      </c>
      <c r="K46" s="29">
        <f t="shared" si="3"/>
        <v>470</v>
      </c>
      <c r="L46" s="32" t="e">
        <f>REPLACE(#REF!,4,4,"****")</f>
        <v>#REF!</v>
      </c>
    </row>
    <row r="47" s="23" customFormat="1" ht="22" customHeight="1" spans="1:12">
      <c r="A47" s="28">
        <f>COUNT($A$2:A46)+1</f>
        <v>37</v>
      </c>
      <c r="B47" s="28" t="s">
        <v>511</v>
      </c>
      <c r="C47" s="28" t="s">
        <v>520</v>
      </c>
      <c r="D47" s="28" t="s">
        <v>35</v>
      </c>
      <c r="E47" s="28" t="e">
        <f>REPLACE(#REF!,7,8,"********")</f>
        <v>#REF!</v>
      </c>
      <c r="F47" s="31">
        <v>1</v>
      </c>
      <c r="G47" s="28">
        <v>440</v>
      </c>
      <c r="H47" s="29">
        <f t="shared" si="0"/>
        <v>10</v>
      </c>
      <c r="I47" s="29">
        <f t="shared" si="1"/>
        <v>10</v>
      </c>
      <c r="J47" s="29">
        <f t="shared" si="2"/>
        <v>10</v>
      </c>
      <c r="K47" s="29">
        <f t="shared" si="3"/>
        <v>470</v>
      </c>
      <c r="L47" s="32"/>
    </row>
    <row r="48" s="23" customFormat="1" ht="22" customHeight="1" spans="1:12">
      <c r="A48" s="28">
        <f>COUNT($A$2:A47)+1</f>
        <v>38</v>
      </c>
      <c r="B48" s="28" t="s">
        <v>511</v>
      </c>
      <c r="C48" s="28" t="s">
        <v>521</v>
      </c>
      <c r="D48" s="28" t="s">
        <v>35</v>
      </c>
      <c r="E48" s="28" t="e">
        <f>REPLACE(#REF!,7,8,"********")</f>
        <v>#REF!</v>
      </c>
      <c r="F48" s="28">
        <v>1</v>
      </c>
      <c r="G48" s="28">
        <v>440</v>
      </c>
      <c r="H48" s="29">
        <f t="shared" si="0"/>
        <v>10</v>
      </c>
      <c r="I48" s="29">
        <f t="shared" si="1"/>
        <v>10</v>
      </c>
      <c r="J48" s="29">
        <f t="shared" si="2"/>
        <v>10</v>
      </c>
      <c r="K48" s="29">
        <f t="shared" si="3"/>
        <v>470</v>
      </c>
      <c r="L48" s="32" t="e">
        <f>REPLACE(#REF!,4,4,"****")</f>
        <v>#REF!</v>
      </c>
    </row>
    <row r="49" s="23" customFormat="1" ht="22" customHeight="1" spans="1:12">
      <c r="A49" s="28">
        <f>COUNT($A$2:A48)+1</f>
        <v>39</v>
      </c>
      <c r="B49" s="28" t="s">
        <v>511</v>
      </c>
      <c r="C49" s="28" t="s">
        <v>522</v>
      </c>
      <c r="D49" s="28" t="s">
        <v>35</v>
      </c>
      <c r="E49" s="28" t="e">
        <f>REPLACE(#REF!,7,8,"********")</f>
        <v>#REF!</v>
      </c>
      <c r="F49" s="28">
        <v>1</v>
      </c>
      <c r="G49" s="28">
        <v>390</v>
      </c>
      <c r="H49" s="29">
        <f t="shared" si="0"/>
        <v>10</v>
      </c>
      <c r="I49" s="29">
        <f t="shared" si="1"/>
        <v>10</v>
      </c>
      <c r="J49" s="29">
        <f t="shared" si="2"/>
        <v>10</v>
      </c>
      <c r="K49" s="29">
        <f t="shared" si="3"/>
        <v>420</v>
      </c>
      <c r="L49" s="32" t="e">
        <f>REPLACE(#REF!,4,4,"****")</f>
        <v>#REF!</v>
      </c>
    </row>
    <row r="50" s="23" customFormat="1" ht="22" customHeight="1" spans="1:12">
      <c r="A50" s="28">
        <f>COUNT($A$2:A49)+1</f>
        <v>40</v>
      </c>
      <c r="B50" s="28" t="s">
        <v>511</v>
      </c>
      <c r="C50" s="28" t="s">
        <v>523</v>
      </c>
      <c r="D50" s="28" t="s">
        <v>35</v>
      </c>
      <c r="E50" s="28" t="e">
        <f>REPLACE(#REF!,7,8,"********")</f>
        <v>#REF!</v>
      </c>
      <c r="F50" s="28">
        <v>2</v>
      </c>
      <c r="G50" s="28">
        <v>880</v>
      </c>
      <c r="H50" s="29">
        <f t="shared" si="0"/>
        <v>20</v>
      </c>
      <c r="I50" s="29">
        <f t="shared" si="1"/>
        <v>20</v>
      </c>
      <c r="J50" s="29">
        <f t="shared" si="2"/>
        <v>20</v>
      </c>
      <c r="K50" s="29">
        <f t="shared" si="3"/>
        <v>940</v>
      </c>
      <c r="L50" s="32" t="e">
        <f>REPLACE(#REF!,4,4,"****")</f>
        <v>#REF!</v>
      </c>
    </row>
    <row r="51" s="23" customFormat="1" ht="22" customHeight="1" spans="1:12">
      <c r="A51" s="28"/>
      <c r="B51" s="28"/>
      <c r="C51" s="28" t="s">
        <v>524</v>
      </c>
      <c r="D51" s="28" t="s">
        <v>516</v>
      </c>
      <c r="E51" s="28" t="e">
        <f>REPLACE(#REF!,7,8,"********")</f>
        <v>#REF!</v>
      </c>
      <c r="F51" s="28"/>
      <c r="G51" s="28">
        <v>0</v>
      </c>
      <c r="H51" s="29">
        <f t="shared" si="0"/>
        <v>0</v>
      </c>
      <c r="I51" s="29">
        <f t="shared" si="1"/>
        <v>0</v>
      </c>
      <c r="J51" s="29">
        <f t="shared" si="2"/>
        <v>0</v>
      </c>
      <c r="K51" s="29">
        <f t="shared" si="3"/>
        <v>0</v>
      </c>
      <c r="L51" s="32"/>
    </row>
    <row r="52" s="23" customFormat="1" ht="22" customHeight="1" spans="1:12">
      <c r="A52" s="28">
        <f>COUNT($A$2:A51)+1</f>
        <v>41</v>
      </c>
      <c r="B52" s="28" t="s">
        <v>511</v>
      </c>
      <c r="C52" s="28" t="s">
        <v>525</v>
      </c>
      <c r="D52" s="28" t="s">
        <v>35</v>
      </c>
      <c r="E52" s="28" t="e">
        <f>REPLACE(#REF!,7,8,"********")</f>
        <v>#REF!</v>
      </c>
      <c r="F52" s="28">
        <v>1</v>
      </c>
      <c r="G52" s="28">
        <v>410</v>
      </c>
      <c r="H52" s="29">
        <f t="shared" si="0"/>
        <v>10</v>
      </c>
      <c r="I52" s="29">
        <f t="shared" si="1"/>
        <v>10</v>
      </c>
      <c r="J52" s="29">
        <f t="shared" si="2"/>
        <v>10</v>
      </c>
      <c r="K52" s="29">
        <f t="shared" si="3"/>
        <v>440</v>
      </c>
      <c r="L52" s="32" t="e">
        <f>REPLACE(#REF!,4,4,"****")</f>
        <v>#REF!</v>
      </c>
    </row>
    <row r="53" s="23" customFormat="1" ht="22" customHeight="1" spans="1:12">
      <c r="A53" s="28">
        <f>COUNT($A$2:A52)+1</f>
        <v>42</v>
      </c>
      <c r="B53" s="28" t="s">
        <v>511</v>
      </c>
      <c r="C53" s="28" t="s">
        <v>526</v>
      </c>
      <c r="D53" s="28" t="s">
        <v>35</v>
      </c>
      <c r="E53" s="28" t="e">
        <f>REPLACE(#REF!,7,8,"********")</f>
        <v>#REF!</v>
      </c>
      <c r="F53" s="28">
        <v>1</v>
      </c>
      <c r="G53" s="28">
        <v>390</v>
      </c>
      <c r="H53" s="29">
        <f t="shared" si="0"/>
        <v>10</v>
      </c>
      <c r="I53" s="29">
        <f t="shared" si="1"/>
        <v>10</v>
      </c>
      <c r="J53" s="29">
        <f t="shared" si="2"/>
        <v>10</v>
      </c>
      <c r="K53" s="29">
        <f t="shared" si="3"/>
        <v>420</v>
      </c>
      <c r="L53" s="32" t="e">
        <f>REPLACE(#REF!,4,4,"****")</f>
        <v>#REF!</v>
      </c>
    </row>
    <row r="54" s="23" customFormat="1" ht="22" customHeight="1" spans="1:12">
      <c r="A54" s="28">
        <f>COUNT($A$2:A53)+1</f>
        <v>43</v>
      </c>
      <c r="B54" s="28" t="s">
        <v>511</v>
      </c>
      <c r="C54" s="28" t="s">
        <v>527</v>
      </c>
      <c r="D54" s="28" t="s">
        <v>35</v>
      </c>
      <c r="E54" s="28" t="e">
        <f>REPLACE(#REF!,7,8,"********")</f>
        <v>#REF!</v>
      </c>
      <c r="F54" s="28">
        <v>1</v>
      </c>
      <c r="G54" s="28">
        <v>410</v>
      </c>
      <c r="H54" s="29">
        <f t="shared" si="0"/>
        <v>10</v>
      </c>
      <c r="I54" s="29">
        <f t="shared" si="1"/>
        <v>10</v>
      </c>
      <c r="J54" s="29">
        <f t="shared" si="2"/>
        <v>10</v>
      </c>
      <c r="K54" s="29">
        <f t="shared" si="3"/>
        <v>440</v>
      </c>
      <c r="L54" s="32" t="e">
        <f>REPLACE(#REF!,4,4,"****")</f>
        <v>#REF!</v>
      </c>
    </row>
    <row r="55" s="23" customFormat="1" ht="22" customHeight="1" spans="1:12">
      <c r="A55" s="28">
        <f>COUNT($A$2:A54)+1</f>
        <v>44</v>
      </c>
      <c r="B55" s="28" t="s">
        <v>511</v>
      </c>
      <c r="C55" s="28" t="s">
        <v>528</v>
      </c>
      <c r="D55" s="28" t="s">
        <v>35</v>
      </c>
      <c r="E55" s="28" t="e">
        <f>REPLACE(#REF!,7,8,"********")</f>
        <v>#REF!</v>
      </c>
      <c r="F55" s="28">
        <v>1</v>
      </c>
      <c r="G55" s="28">
        <v>390</v>
      </c>
      <c r="H55" s="29">
        <f t="shared" si="0"/>
        <v>10</v>
      </c>
      <c r="I55" s="29">
        <f t="shared" si="1"/>
        <v>10</v>
      </c>
      <c r="J55" s="29">
        <f t="shared" si="2"/>
        <v>10</v>
      </c>
      <c r="K55" s="29">
        <f t="shared" si="3"/>
        <v>420</v>
      </c>
      <c r="L55" s="32" t="e">
        <f>REPLACE(#REF!,4,4,"****")</f>
        <v>#REF!</v>
      </c>
    </row>
    <row r="56" s="23" customFormat="1" ht="22" customHeight="1" spans="1:12">
      <c r="A56" s="28">
        <f>COUNT($A$2:A55)+1</f>
        <v>45</v>
      </c>
      <c r="B56" s="28" t="s">
        <v>511</v>
      </c>
      <c r="C56" s="28" t="s">
        <v>529</v>
      </c>
      <c r="D56" s="28" t="s">
        <v>35</v>
      </c>
      <c r="E56" s="28" t="e">
        <f>REPLACE(#REF!,7,8,"********")</f>
        <v>#REF!</v>
      </c>
      <c r="F56" s="28">
        <v>2</v>
      </c>
      <c r="G56" s="28">
        <v>880</v>
      </c>
      <c r="H56" s="29">
        <f t="shared" si="0"/>
        <v>20</v>
      </c>
      <c r="I56" s="29">
        <f t="shared" si="1"/>
        <v>20</v>
      </c>
      <c r="J56" s="29">
        <f t="shared" si="2"/>
        <v>20</v>
      </c>
      <c r="K56" s="29">
        <f t="shared" si="3"/>
        <v>940</v>
      </c>
      <c r="L56" s="32" t="e">
        <f>REPLACE(#REF!,4,4,"****")</f>
        <v>#REF!</v>
      </c>
    </row>
    <row r="57" s="23" customFormat="1" ht="22" customHeight="1" spans="1:12">
      <c r="A57" s="28"/>
      <c r="B57" s="28"/>
      <c r="C57" s="28" t="s">
        <v>530</v>
      </c>
      <c r="D57" s="28" t="s">
        <v>498</v>
      </c>
      <c r="E57" s="28" t="e">
        <f>REPLACE(#REF!,7,8,"********")</f>
        <v>#REF!</v>
      </c>
      <c r="F57" s="28"/>
      <c r="G57" s="28">
        <v>0</v>
      </c>
      <c r="H57" s="29">
        <f t="shared" si="0"/>
        <v>0</v>
      </c>
      <c r="I57" s="29">
        <f t="shared" si="1"/>
        <v>0</v>
      </c>
      <c r="J57" s="29">
        <f t="shared" si="2"/>
        <v>0</v>
      </c>
      <c r="K57" s="29">
        <f t="shared" si="3"/>
        <v>0</v>
      </c>
      <c r="L57" s="32"/>
    </row>
    <row r="58" s="23" customFormat="1" ht="22" customHeight="1" spans="1:12">
      <c r="A58" s="28">
        <f>COUNT($A$2:A57)+1</f>
        <v>46</v>
      </c>
      <c r="B58" s="28" t="s">
        <v>511</v>
      </c>
      <c r="C58" s="28" t="s">
        <v>531</v>
      </c>
      <c r="D58" s="28" t="s">
        <v>216</v>
      </c>
      <c r="E58" s="28" t="e">
        <f>REPLACE(#REF!,7,8,"********")</f>
        <v>#REF!</v>
      </c>
      <c r="F58" s="28">
        <v>1</v>
      </c>
      <c r="G58" s="28">
        <v>410</v>
      </c>
      <c r="H58" s="29">
        <f t="shared" si="0"/>
        <v>10</v>
      </c>
      <c r="I58" s="29">
        <f t="shared" si="1"/>
        <v>10</v>
      </c>
      <c r="J58" s="29">
        <f t="shared" si="2"/>
        <v>10</v>
      </c>
      <c r="K58" s="29">
        <f t="shared" si="3"/>
        <v>440</v>
      </c>
      <c r="L58" s="32" t="e">
        <f>REPLACE(#REF!,4,4,"****")</f>
        <v>#REF!</v>
      </c>
    </row>
    <row r="59" s="23" customFormat="1" ht="22" customHeight="1" spans="1:12">
      <c r="A59" s="28">
        <f>COUNT($A$2:A58)+1</f>
        <v>47</v>
      </c>
      <c r="B59" s="28" t="s">
        <v>511</v>
      </c>
      <c r="C59" s="28" t="s">
        <v>532</v>
      </c>
      <c r="D59" s="28" t="s">
        <v>216</v>
      </c>
      <c r="E59" s="28" t="e">
        <f>REPLACE(#REF!,7,8,"********")</f>
        <v>#REF!</v>
      </c>
      <c r="F59" s="28">
        <v>2</v>
      </c>
      <c r="G59" s="28">
        <v>820</v>
      </c>
      <c r="H59" s="29">
        <f t="shared" si="0"/>
        <v>20</v>
      </c>
      <c r="I59" s="29">
        <f t="shared" si="1"/>
        <v>20</v>
      </c>
      <c r="J59" s="29">
        <f t="shared" si="2"/>
        <v>20</v>
      </c>
      <c r="K59" s="29">
        <f t="shared" si="3"/>
        <v>880</v>
      </c>
      <c r="L59" s="32" t="e">
        <f>REPLACE(#REF!,4,4,"****")</f>
        <v>#REF!</v>
      </c>
    </row>
    <row r="60" s="23" customFormat="1" ht="22" customHeight="1" spans="1:12">
      <c r="A60" s="28"/>
      <c r="B60" s="28"/>
      <c r="C60" s="28" t="s">
        <v>533</v>
      </c>
      <c r="D60" s="28" t="s">
        <v>57</v>
      </c>
      <c r="E60" s="28" t="e">
        <f>REPLACE(#REF!,7,8,"********")</f>
        <v>#REF!</v>
      </c>
      <c r="F60" s="28"/>
      <c r="G60" s="28">
        <v>0</v>
      </c>
      <c r="H60" s="29">
        <f t="shared" si="0"/>
        <v>0</v>
      </c>
      <c r="I60" s="29">
        <f t="shared" si="1"/>
        <v>0</v>
      </c>
      <c r="J60" s="29">
        <f t="shared" si="2"/>
        <v>0</v>
      </c>
      <c r="K60" s="29">
        <f t="shared" si="3"/>
        <v>0</v>
      </c>
      <c r="L60" s="32"/>
    </row>
    <row r="61" s="23" customFormat="1" ht="22" customHeight="1" spans="1:12">
      <c r="A61" s="28">
        <f>COUNT($A$2:A60)+1</f>
        <v>48</v>
      </c>
      <c r="B61" s="28" t="s">
        <v>511</v>
      </c>
      <c r="C61" s="28" t="s">
        <v>534</v>
      </c>
      <c r="D61" s="28" t="s">
        <v>35</v>
      </c>
      <c r="E61" s="28" t="e">
        <f>REPLACE(#REF!,7,8,"********")</f>
        <v>#REF!</v>
      </c>
      <c r="F61" s="28">
        <v>1</v>
      </c>
      <c r="G61" s="28">
        <v>440</v>
      </c>
      <c r="H61" s="29">
        <f t="shared" si="0"/>
        <v>10</v>
      </c>
      <c r="I61" s="29">
        <f t="shared" si="1"/>
        <v>10</v>
      </c>
      <c r="J61" s="29">
        <f t="shared" si="2"/>
        <v>10</v>
      </c>
      <c r="K61" s="29">
        <f t="shared" si="3"/>
        <v>470</v>
      </c>
      <c r="L61" s="32" t="e">
        <f>REPLACE(#REF!,4,4,"****")</f>
        <v>#REF!</v>
      </c>
    </row>
    <row r="62" s="23" customFormat="1" ht="22" customHeight="1" spans="1:12">
      <c r="A62" s="28">
        <f>COUNT($A$2:A61)+1</f>
        <v>49</v>
      </c>
      <c r="B62" s="28" t="s">
        <v>511</v>
      </c>
      <c r="C62" s="28" t="s">
        <v>535</v>
      </c>
      <c r="D62" s="28" t="s">
        <v>35</v>
      </c>
      <c r="E62" s="28" t="e">
        <f>REPLACE(#REF!,7,8,"********")</f>
        <v>#REF!</v>
      </c>
      <c r="F62" s="28">
        <v>1</v>
      </c>
      <c r="G62" s="28">
        <v>410</v>
      </c>
      <c r="H62" s="29">
        <f t="shared" si="0"/>
        <v>10</v>
      </c>
      <c r="I62" s="29">
        <f t="shared" si="1"/>
        <v>10</v>
      </c>
      <c r="J62" s="29">
        <f t="shared" si="2"/>
        <v>10</v>
      </c>
      <c r="K62" s="29">
        <f t="shared" si="3"/>
        <v>440</v>
      </c>
      <c r="L62" s="32" t="e">
        <f>REPLACE(#REF!,4,4,"****")</f>
        <v>#REF!</v>
      </c>
    </row>
    <row r="63" s="23" customFormat="1" ht="22" customHeight="1" spans="1:12">
      <c r="A63" s="28">
        <f>COUNT($A$2:A62)+1</f>
        <v>50</v>
      </c>
      <c r="B63" s="29" t="s">
        <v>511</v>
      </c>
      <c r="C63" s="30" t="s">
        <v>536</v>
      </c>
      <c r="D63" s="30" t="s">
        <v>35</v>
      </c>
      <c r="E63" s="28" t="e">
        <f>REPLACE(#REF!,7,8,"********")</f>
        <v>#REF!</v>
      </c>
      <c r="F63" s="29">
        <v>1</v>
      </c>
      <c r="G63" s="28">
        <v>410</v>
      </c>
      <c r="H63" s="29">
        <f t="shared" si="0"/>
        <v>10</v>
      </c>
      <c r="I63" s="29">
        <f t="shared" si="1"/>
        <v>10</v>
      </c>
      <c r="J63" s="29">
        <f t="shared" si="2"/>
        <v>10</v>
      </c>
      <c r="K63" s="29">
        <f t="shared" si="3"/>
        <v>440</v>
      </c>
      <c r="L63" s="32" t="e">
        <f>REPLACE(#REF!,4,4,"****")</f>
        <v>#REF!</v>
      </c>
    </row>
    <row r="64" s="23" customFormat="1" ht="22" customHeight="1" spans="1:12">
      <c r="A64" s="28">
        <f>COUNT($A$2:A63)+1</f>
        <v>51</v>
      </c>
      <c r="B64" s="29" t="s">
        <v>511</v>
      </c>
      <c r="C64" s="30" t="s">
        <v>537</v>
      </c>
      <c r="D64" s="30" t="s">
        <v>35</v>
      </c>
      <c r="E64" s="28" t="e">
        <f>REPLACE(#REF!,7,8,"********")</f>
        <v>#REF!</v>
      </c>
      <c r="F64" s="29">
        <v>1</v>
      </c>
      <c r="G64" s="28">
        <v>410</v>
      </c>
      <c r="H64" s="29">
        <f t="shared" si="0"/>
        <v>10</v>
      </c>
      <c r="I64" s="29">
        <f t="shared" si="1"/>
        <v>10</v>
      </c>
      <c r="J64" s="29">
        <f t="shared" si="2"/>
        <v>10</v>
      </c>
      <c r="K64" s="29">
        <f t="shared" si="3"/>
        <v>440</v>
      </c>
      <c r="L64" s="32" t="e">
        <f>REPLACE(#REF!,4,4,"****")</f>
        <v>#REF!</v>
      </c>
    </row>
    <row r="65" s="23" customFormat="1" ht="22" customHeight="1" spans="1:12">
      <c r="A65" s="28">
        <f>COUNT($A$2:A64)+1</f>
        <v>52</v>
      </c>
      <c r="B65" s="28" t="s">
        <v>538</v>
      </c>
      <c r="C65" s="28" t="s">
        <v>539</v>
      </c>
      <c r="D65" s="28" t="s">
        <v>35</v>
      </c>
      <c r="E65" s="28" t="e">
        <f>REPLACE(#REF!,7,8,"********")</f>
        <v>#REF!</v>
      </c>
      <c r="F65" s="29">
        <v>1</v>
      </c>
      <c r="G65" s="28">
        <v>440</v>
      </c>
      <c r="H65" s="29">
        <f t="shared" si="0"/>
        <v>10</v>
      </c>
      <c r="I65" s="29">
        <f t="shared" si="1"/>
        <v>10</v>
      </c>
      <c r="J65" s="29">
        <f t="shared" si="2"/>
        <v>10</v>
      </c>
      <c r="K65" s="29">
        <f t="shared" si="3"/>
        <v>470</v>
      </c>
      <c r="L65" s="32" t="e">
        <f>REPLACE(#REF!,4,4,"****")</f>
        <v>#REF!</v>
      </c>
    </row>
    <row r="66" s="23" customFormat="1" ht="22" customHeight="1" spans="1:12">
      <c r="A66" s="28">
        <v>53</v>
      </c>
      <c r="B66" s="33" t="s">
        <v>538</v>
      </c>
      <c r="C66" s="33" t="s">
        <v>540</v>
      </c>
      <c r="D66" s="33" t="s">
        <v>35</v>
      </c>
      <c r="E66" s="28" t="e">
        <f>REPLACE(#REF!,7,8,"********")</f>
        <v>#REF!</v>
      </c>
      <c r="F66" s="29">
        <v>2</v>
      </c>
      <c r="G66" s="28">
        <v>880</v>
      </c>
      <c r="H66" s="29">
        <f t="shared" ref="H66:H100" si="4">F66*10</f>
        <v>20</v>
      </c>
      <c r="I66" s="29">
        <f t="shared" ref="I66:I100" si="5">F66*10</f>
        <v>20</v>
      </c>
      <c r="J66" s="29">
        <f t="shared" ref="J66:J100" si="6">F66*10</f>
        <v>20</v>
      </c>
      <c r="K66" s="29">
        <f t="shared" ref="K66:K102" si="7">G66+H66+I66+J66</f>
        <v>940</v>
      </c>
      <c r="L66" s="32" t="e">
        <f>REPLACE(#REF!,4,4,"****")</f>
        <v>#REF!</v>
      </c>
    </row>
    <row r="67" s="23" customFormat="1" ht="22" customHeight="1" spans="1:12">
      <c r="A67" s="28"/>
      <c r="B67" s="33"/>
      <c r="C67" s="33" t="s">
        <v>541</v>
      </c>
      <c r="D67" s="33" t="s">
        <v>473</v>
      </c>
      <c r="E67" s="28" t="e">
        <f>REPLACE(#REF!,7,8,"********")</f>
        <v>#REF!</v>
      </c>
      <c r="F67" s="29"/>
      <c r="G67" s="33">
        <v>0</v>
      </c>
      <c r="H67" s="29">
        <f t="shared" si="4"/>
        <v>0</v>
      </c>
      <c r="I67" s="29">
        <f t="shared" si="5"/>
        <v>0</v>
      </c>
      <c r="J67" s="29">
        <f t="shared" si="6"/>
        <v>0</v>
      </c>
      <c r="K67" s="29">
        <f t="shared" si="7"/>
        <v>0</v>
      </c>
      <c r="L67" s="32"/>
    </row>
    <row r="68" s="23" customFormat="1" ht="22" customHeight="1" spans="1:12">
      <c r="A68" s="28">
        <f>COUNT($A$2:A67)+1</f>
        <v>54</v>
      </c>
      <c r="B68" s="28" t="s">
        <v>538</v>
      </c>
      <c r="C68" s="28" t="s">
        <v>542</v>
      </c>
      <c r="D68" s="28" t="s">
        <v>35</v>
      </c>
      <c r="E68" s="28" t="e">
        <f>REPLACE(#REF!,7,8,"********")</f>
        <v>#REF!</v>
      </c>
      <c r="F68" s="28">
        <v>1</v>
      </c>
      <c r="G68" s="28">
        <v>440</v>
      </c>
      <c r="H68" s="29">
        <f t="shared" si="4"/>
        <v>10</v>
      </c>
      <c r="I68" s="29">
        <f t="shared" si="5"/>
        <v>10</v>
      </c>
      <c r="J68" s="29">
        <f t="shared" si="6"/>
        <v>10</v>
      </c>
      <c r="K68" s="29">
        <f t="shared" si="7"/>
        <v>470</v>
      </c>
      <c r="L68" s="32" t="e">
        <f>REPLACE(#REF!,4,4,"****")</f>
        <v>#REF!</v>
      </c>
    </row>
    <row r="69" s="23" customFormat="1" ht="22" customHeight="1" spans="1:12">
      <c r="A69" s="28">
        <f>COUNT($A$2:A68)+1</f>
        <v>55</v>
      </c>
      <c r="B69" s="28" t="s">
        <v>538</v>
      </c>
      <c r="C69" s="28" t="s">
        <v>543</v>
      </c>
      <c r="D69" s="28" t="s">
        <v>35</v>
      </c>
      <c r="E69" s="28" t="e">
        <f>REPLACE(#REF!,7,8,"********")</f>
        <v>#REF!</v>
      </c>
      <c r="F69" s="28">
        <v>3</v>
      </c>
      <c r="G69" s="28">
        <v>1230</v>
      </c>
      <c r="H69" s="29">
        <f t="shared" si="4"/>
        <v>30</v>
      </c>
      <c r="I69" s="29">
        <f t="shared" si="5"/>
        <v>30</v>
      </c>
      <c r="J69" s="29">
        <f t="shared" si="6"/>
        <v>30</v>
      </c>
      <c r="K69" s="29">
        <f t="shared" si="7"/>
        <v>1320</v>
      </c>
      <c r="L69" s="32" t="e">
        <f>REPLACE(#REF!,4,4,"****")</f>
        <v>#REF!</v>
      </c>
    </row>
    <row r="70" s="23" customFormat="1" ht="22" customHeight="1" spans="1:12">
      <c r="A70" s="28"/>
      <c r="B70" s="28"/>
      <c r="C70" s="28" t="s">
        <v>544</v>
      </c>
      <c r="D70" s="28" t="s">
        <v>498</v>
      </c>
      <c r="E70" s="28" t="e">
        <f>REPLACE(#REF!,7,8,"********")</f>
        <v>#REF!</v>
      </c>
      <c r="F70" s="28"/>
      <c r="G70" s="28">
        <v>0</v>
      </c>
      <c r="H70" s="29">
        <f t="shared" si="4"/>
        <v>0</v>
      </c>
      <c r="I70" s="29">
        <f t="shared" si="5"/>
        <v>0</v>
      </c>
      <c r="J70" s="29">
        <f t="shared" si="6"/>
        <v>0</v>
      </c>
      <c r="K70" s="29">
        <f t="shared" si="7"/>
        <v>0</v>
      </c>
      <c r="L70" s="32"/>
    </row>
    <row r="71" s="23" customFormat="1" ht="22" customHeight="1" spans="1:12">
      <c r="A71" s="28"/>
      <c r="B71" s="28"/>
      <c r="C71" s="28" t="s">
        <v>545</v>
      </c>
      <c r="D71" s="28" t="s">
        <v>502</v>
      </c>
      <c r="E71" s="28" t="e">
        <f>REPLACE(#REF!,7,8,"********")</f>
        <v>#REF!</v>
      </c>
      <c r="F71" s="28"/>
      <c r="G71" s="28">
        <v>0</v>
      </c>
      <c r="H71" s="29">
        <f t="shared" si="4"/>
        <v>0</v>
      </c>
      <c r="I71" s="29">
        <f t="shared" si="5"/>
        <v>0</v>
      </c>
      <c r="J71" s="29">
        <f t="shared" si="6"/>
        <v>0</v>
      </c>
      <c r="K71" s="29">
        <f t="shared" si="7"/>
        <v>0</v>
      </c>
      <c r="L71" s="32"/>
    </row>
    <row r="72" s="23" customFormat="1" ht="22" customHeight="1" spans="1:12">
      <c r="A72" s="28">
        <f>COUNT($A$2:A71)+1</f>
        <v>56</v>
      </c>
      <c r="B72" s="28" t="s">
        <v>538</v>
      </c>
      <c r="C72" s="28" t="s">
        <v>546</v>
      </c>
      <c r="D72" s="28" t="s">
        <v>35</v>
      </c>
      <c r="E72" s="28" t="e">
        <f>REPLACE(#REF!,7,8,"********")</f>
        <v>#REF!</v>
      </c>
      <c r="F72" s="28">
        <v>3</v>
      </c>
      <c r="G72" s="28">
        <v>1170</v>
      </c>
      <c r="H72" s="29">
        <f t="shared" si="4"/>
        <v>30</v>
      </c>
      <c r="I72" s="29">
        <f t="shared" si="5"/>
        <v>30</v>
      </c>
      <c r="J72" s="29">
        <f t="shared" si="6"/>
        <v>30</v>
      </c>
      <c r="K72" s="29">
        <f t="shared" si="7"/>
        <v>1260</v>
      </c>
      <c r="L72" s="32" t="e">
        <f>REPLACE(#REF!,4,4,"****")</f>
        <v>#REF!</v>
      </c>
    </row>
    <row r="73" s="23" customFormat="1" ht="22" customHeight="1" spans="1:12">
      <c r="A73" s="28"/>
      <c r="B73" s="28"/>
      <c r="C73" s="28" t="s">
        <v>547</v>
      </c>
      <c r="D73" s="28" t="s">
        <v>473</v>
      </c>
      <c r="E73" s="28" t="e">
        <f>REPLACE(#REF!,7,8,"********")</f>
        <v>#REF!</v>
      </c>
      <c r="F73" s="28"/>
      <c r="G73" s="28">
        <v>0</v>
      </c>
      <c r="H73" s="29">
        <f t="shared" si="4"/>
        <v>0</v>
      </c>
      <c r="I73" s="29">
        <f t="shared" si="5"/>
        <v>0</v>
      </c>
      <c r="J73" s="29">
        <f t="shared" si="6"/>
        <v>0</v>
      </c>
      <c r="K73" s="29">
        <f t="shared" si="7"/>
        <v>0</v>
      </c>
      <c r="L73" s="32"/>
    </row>
    <row r="74" s="23" customFormat="1" ht="22" customHeight="1" spans="1:12">
      <c r="A74" s="28"/>
      <c r="B74" s="28"/>
      <c r="C74" s="28" t="s">
        <v>548</v>
      </c>
      <c r="D74" s="28" t="s">
        <v>502</v>
      </c>
      <c r="E74" s="28" t="e">
        <f>REPLACE(#REF!,7,8,"********")</f>
        <v>#REF!</v>
      </c>
      <c r="F74" s="28"/>
      <c r="G74" s="28">
        <v>0</v>
      </c>
      <c r="H74" s="29">
        <f t="shared" si="4"/>
        <v>0</v>
      </c>
      <c r="I74" s="29">
        <f t="shared" si="5"/>
        <v>0</v>
      </c>
      <c r="J74" s="29">
        <f t="shared" si="6"/>
        <v>0</v>
      </c>
      <c r="K74" s="29">
        <f t="shared" si="7"/>
        <v>0</v>
      </c>
      <c r="L74" s="32"/>
    </row>
    <row r="75" s="23" customFormat="1" ht="22" customHeight="1" spans="1:12">
      <c r="A75" s="28">
        <f>COUNT($A$2:A74)+1</f>
        <v>57</v>
      </c>
      <c r="B75" s="28" t="s">
        <v>538</v>
      </c>
      <c r="C75" s="28" t="s">
        <v>549</v>
      </c>
      <c r="D75" s="28" t="s">
        <v>35</v>
      </c>
      <c r="E75" s="28" t="e">
        <f>REPLACE(#REF!,7,8,"********")</f>
        <v>#REF!</v>
      </c>
      <c r="F75" s="28">
        <v>1</v>
      </c>
      <c r="G75" s="28">
        <v>440</v>
      </c>
      <c r="H75" s="29">
        <f t="shared" si="4"/>
        <v>10</v>
      </c>
      <c r="I75" s="29">
        <f t="shared" si="5"/>
        <v>10</v>
      </c>
      <c r="J75" s="29">
        <f t="shared" si="6"/>
        <v>10</v>
      </c>
      <c r="K75" s="29">
        <f t="shared" si="7"/>
        <v>470</v>
      </c>
      <c r="L75" s="32" t="e">
        <f>REPLACE(#REF!,4,4,"****")</f>
        <v>#REF!</v>
      </c>
    </row>
    <row r="76" s="23" customFormat="1" ht="22" customHeight="1" spans="1:12">
      <c r="A76" s="28">
        <f>COUNT($A$2:A75)+1</f>
        <v>58</v>
      </c>
      <c r="B76" s="28" t="s">
        <v>538</v>
      </c>
      <c r="C76" s="28" t="s">
        <v>550</v>
      </c>
      <c r="D76" s="28" t="s">
        <v>473</v>
      </c>
      <c r="E76" s="28" t="e">
        <f>REPLACE(#REF!,7,8,"********")</f>
        <v>#REF!</v>
      </c>
      <c r="F76" s="28">
        <v>1</v>
      </c>
      <c r="G76" s="28">
        <v>390</v>
      </c>
      <c r="H76" s="29">
        <f t="shared" si="4"/>
        <v>10</v>
      </c>
      <c r="I76" s="29">
        <f t="shared" si="5"/>
        <v>10</v>
      </c>
      <c r="J76" s="29">
        <f t="shared" si="6"/>
        <v>10</v>
      </c>
      <c r="K76" s="29">
        <f t="shared" si="7"/>
        <v>420</v>
      </c>
      <c r="L76" s="32" t="e">
        <f>REPLACE(#REF!,4,4,"****")</f>
        <v>#REF!</v>
      </c>
    </row>
    <row r="77" s="23" customFormat="1" ht="22" customHeight="1" spans="1:12">
      <c r="A77" s="28">
        <f>COUNT($A$2:A76)+1</f>
        <v>59</v>
      </c>
      <c r="B77" s="28" t="s">
        <v>538</v>
      </c>
      <c r="C77" s="28" t="s">
        <v>551</v>
      </c>
      <c r="D77" s="28" t="s">
        <v>35</v>
      </c>
      <c r="E77" s="28" t="e">
        <f>REPLACE(#REF!,7,8,"********")</f>
        <v>#REF!</v>
      </c>
      <c r="F77" s="28">
        <v>2</v>
      </c>
      <c r="G77" s="28">
        <v>820</v>
      </c>
      <c r="H77" s="29">
        <f t="shared" si="4"/>
        <v>20</v>
      </c>
      <c r="I77" s="29">
        <f t="shared" si="5"/>
        <v>20</v>
      </c>
      <c r="J77" s="29">
        <f t="shared" si="6"/>
        <v>20</v>
      </c>
      <c r="K77" s="29">
        <f t="shared" si="7"/>
        <v>880</v>
      </c>
      <c r="L77" s="32" t="e">
        <f>REPLACE(#REF!,4,4,"****")</f>
        <v>#REF!</v>
      </c>
    </row>
    <row r="78" s="23" customFormat="1" ht="22" customHeight="1" spans="1:12">
      <c r="A78" s="28"/>
      <c r="B78" s="28"/>
      <c r="C78" s="28" t="s">
        <v>413</v>
      </c>
      <c r="D78" s="28" t="s">
        <v>473</v>
      </c>
      <c r="E78" s="28" t="e">
        <f>REPLACE(#REF!,7,8,"********")</f>
        <v>#REF!</v>
      </c>
      <c r="F78" s="28"/>
      <c r="G78" s="28">
        <v>0</v>
      </c>
      <c r="H78" s="29">
        <f t="shared" si="4"/>
        <v>0</v>
      </c>
      <c r="I78" s="29">
        <f t="shared" si="5"/>
        <v>0</v>
      </c>
      <c r="J78" s="29">
        <f t="shared" si="6"/>
        <v>0</v>
      </c>
      <c r="K78" s="29">
        <f t="shared" si="7"/>
        <v>0</v>
      </c>
      <c r="L78" s="32"/>
    </row>
    <row r="79" s="23" customFormat="1" ht="22" customHeight="1" spans="1:12">
      <c r="A79" s="28">
        <f>COUNT($A$2:A78)+1</f>
        <v>60</v>
      </c>
      <c r="B79" s="28" t="s">
        <v>538</v>
      </c>
      <c r="C79" s="28" t="s">
        <v>552</v>
      </c>
      <c r="D79" s="28" t="s">
        <v>35</v>
      </c>
      <c r="E79" s="28" t="e">
        <f>REPLACE(#REF!,7,8,"********")</f>
        <v>#REF!</v>
      </c>
      <c r="F79" s="28">
        <v>2</v>
      </c>
      <c r="G79" s="28">
        <v>780</v>
      </c>
      <c r="H79" s="29">
        <f t="shared" si="4"/>
        <v>20</v>
      </c>
      <c r="I79" s="29">
        <f t="shared" si="5"/>
        <v>20</v>
      </c>
      <c r="J79" s="29">
        <f t="shared" si="6"/>
        <v>20</v>
      </c>
      <c r="K79" s="29">
        <f t="shared" si="7"/>
        <v>840</v>
      </c>
      <c r="L79" s="32" t="e">
        <f>REPLACE(#REF!,4,4,"****")</f>
        <v>#REF!</v>
      </c>
    </row>
    <row r="80" s="23" customFormat="1" ht="22" customHeight="1" spans="1:12">
      <c r="A80" s="28"/>
      <c r="B80" s="28"/>
      <c r="C80" s="28" t="s">
        <v>553</v>
      </c>
      <c r="D80" s="28" t="s">
        <v>473</v>
      </c>
      <c r="E80" s="28" t="e">
        <f>REPLACE(#REF!,7,8,"********")</f>
        <v>#REF!</v>
      </c>
      <c r="F80" s="28"/>
      <c r="G80" s="28">
        <v>0</v>
      </c>
      <c r="H80" s="29">
        <f t="shared" si="4"/>
        <v>0</v>
      </c>
      <c r="I80" s="29">
        <f t="shared" si="5"/>
        <v>0</v>
      </c>
      <c r="J80" s="29">
        <f t="shared" si="6"/>
        <v>0</v>
      </c>
      <c r="K80" s="29">
        <f t="shared" si="7"/>
        <v>0</v>
      </c>
      <c r="L80" s="32"/>
    </row>
    <row r="81" s="23" customFormat="1" ht="22" customHeight="1" spans="1:12">
      <c r="A81" s="28">
        <f>COUNT($A$2:A80)+1</f>
        <v>61</v>
      </c>
      <c r="B81" s="28" t="s">
        <v>538</v>
      </c>
      <c r="C81" s="28" t="s">
        <v>554</v>
      </c>
      <c r="D81" s="28" t="s">
        <v>35</v>
      </c>
      <c r="E81" s="28" t="e">
        <f>REPLACE(#REF!,7,8,"********")</f>
        <v>#REF!</v>
      </c>
      <c r="F81" s="28">
        <v>3</v>
      </c>
      <c r="G81" s="28">
        <v>1320</v>
      </c>
      <c r="H81" s="29">
        <f t="shared" si="4"/>
        <v>30</v>
      </c>
      <c r="I81" s="29">
        <f t="shared" si="5"/>
        <v>30</v>
      </c>
      <c r="J81" s="29">
        <f t="shared" si="6"/>
        <v>30</v>
      </c>
      <c r="K81" s="29">
        <f t="shared" si="7"/>
        <v>1410</v>
      </c>
      <c r="L81" s="32" t="e">
        <f>REPLACE(#REF!,4,4,"****")</f>
        <v>#REF!</v>
      </c>
    </row>
    <row r="82" s="23" customFormat="1" ht="22" customHeight="1" spans="1:12">
      <c r="A82" s="28"/>
      <c r="B82" s="28"/>
      <c r="C82" s="28" t="s">
        <v>555</v>
      </c>
      <c r="D82" s="28" t="s">
        <v>473</v>
      </c>
      <c r="E82" s="28" t="e">
        <f>REPLACE(#REF!,7,8,"********")</f>
        <v>#REF!</v>
      </c>
      <c r="F82" s="28"/>
      <c r="G82" s="28">
        <v>0</v>
      </c>
      <c r="H82" s="29">
        <f t="shared" si="4"/>
        <v>0</v>
      </c>
      <c r="I82" s="29">
        <f t="shared" si="5"/>
        <v>0</v>
      </c>
      <c r="J82" s="29">
        <f t="shared" si="6"/>
        <v>0</v>
      </c>
      <c r="K82" s="29">
        <f t="shared" si="7"/>
        <v>0</v>
      </c>
      <c r="L82" s="32"/>
    </row>
    <row r="83" s="23" customFormat="1" ht="22" customHeight="1" spans="1:12">
      <c r="A83" s="28"/>
      <c r="B83" s="28"/>
      <c r="C83" s="28" t="s">
        <v>556</v>
      </c>
      <c r="D83" s="28" t="s">
        <v>498</v>
      </c>
      <c r="E83" s="28" t="e">
        <f>REPLACE(#REF!,7,8,"********")</f>
        <v>#REF!</v>
      </c>
      <c r="F83" s="28"/>
      <c r="G83" s="28">
        <v>0</v>
      </c>
      <c r="H83" s="29">
        <f t="shared" si="4"/>
        <v>0</v>
      </c>
      <c r="I83" s="29">
        <f t="shared" si="5"/>
        <v>0</v>
      </c>
      <c r="J83" s="29">
        <f t="shared" si="6"/>
        <v>0</v>
      </c>
      <c r="K83" s="29">
        <f t="shared" si="7"/>
        <v>0</v>
      </c>
      <c r="L83" s="32"/>
    </row>
    <row r="84" s="23" customFormat="1" ht="22" customHeight="1" spans="1:12">
      <c r="A84" s="28">
        <f>COUNT($A$2:A83)+1</f>
        <v>62</v>
      </c>
      <c r="B84" s="28" t="s">
        <v>538</v>
      </c>
      <c r="C84" s="28" t="s">
        <v>557</v>
      </c>
      <c r="D84" s="28" t="s">
        <v>35</v>
      </c>
      <c r="E84" s="28" t="e">
        <f>REPLACE(#REF!,7,8,"********")</f>
        <v>#REF!</v>
      </c>
      <c r="F84" s="28">
        <v>1</v>
      </c>
      <c r="G84" s="28">
        <v>440</v>
      </c>
      <c r="H84" s="29">
        <f t="shared" si="4"/>
        <v>10</v>
      </c>
      <c r="I84" s="29">
        <f t="shared" si="5"/>
        <v>10</v>
      </c>
      <c r="J84" s="29">
        <f t="shared" si="6"/>
        <v>10</v>
      </c>
      <c r="K84" s="29">
        <f t="shared" si="7"/>
        <v>470</v>
      </c>
      <c r="L84" s="32" t="e">
        <f>REPLACE(#REF!,4,4,"****")</f>
        <v>#REF!</v>
      </c>
    </row>
    <row r="85" s="23" customFormat="1" ht="22" customHeight="1" spans="1:12">
      <c r="A85" s="28">
        <f>COUNT($A$2:A84)+1</f>
        <v>63</v>
      </c>
      <c r="B85" s="28" t="s">
        <v>538</v>
      </c>
      <c r="C85" s="28" t="s">
        <v>558</v>
      </c>
      <c r="D85" s="28" t="s">
        <v>35</v>
      </c>
      <c r="E85" s="28" t="e">
        <f>REPLACE(#REF!,7,8,"********")</f>
        <v>#REF!</v>
      </c>
      <c r="F85" s="28">
        <v>2</v>
      </c>
      <c r="G85" s="28">
        <v>880</v>
      </c>
      <c r="H85" s="29">
        <f t="shared" si="4"/>
        <v>20</v>
      </c>
      <c r="I85" s="29">
        <f t="shared" si="5"/>
        <v>20</v>
      </c>
      <c r="J85" s="29">
        <f t="shared" si="6"/>
        <v>20</v>
      </c>
      <c r="K85" s="29">
        <f t="shared" si="7"/>
        <v>940</v>
      </c>
      <c r="L85" s="32" t="e">
        <f>REPLACE(#REF!,4,4,"****")</f>
        <v>#REF!</v>
      </c>
    </row>
    <row r="86" s="23" customFormat="1" ht="22" customHeight="1" spans="1:12">
      <c r="A86" s="28"/>
      <c r="B86" s="28"/>
      <c r="C86" s="28" t="s">
        <v>559</v>
      </c>
      <c r="D86" s="28" t="s">
        <v>502</v>
      </c>
      <c r="E86" s="28" t="e">
        <f>REPLACE(#REF!,7,8,"********")</f>
        <v>#REF!</v>
      </c>
      <c r="F86" s="28"/>
      <c r="G86" s="28">
        <v>0</v>
      </c>
      <c r="H86" s="29">
        <f t="shared" si="4"/>
        <v>0</v>
      </c>
      <c r="I86" s="29">
        <f t="shared" si="5"/>
        <v>0</v>
      </c>
      <c r="J86" s="29">
        <f t="shared" si="6"/>
        <v>0</v>
      </c>
      <c r="K86" s="29">
        <f t="shared" si="7"/>
        <v>0</v>
      </c>
      <c r="L86" s="32"/>
    </row>
    <row r="87" s="23" customFormat="1" ht="22" customHeight="1" spans="1:12">
      <c r="A87" s="28">
        <f>COUNT($A$2:A86)+1</f>
        <v>64</v>
      </c>
      <c r="B87" s="28" t="s">
        <v>538</v>
      </c>
      <c r="C87" s="28" t="s">
        <v>560</v>
      </c>
      <c r="D87" s="28" t="s">
        <v>35</v>
      </c>
      <c r="E87" s="28" t="e">
        <f>REPLACE(#REF!,7,8,"********")</f>
        <v>#REF!</v>
      </c>
      <c r="F87" s="28">
        <v>3</v>
      </c>
      <c r="G87" s="28">
        <v>1170</v>
      </c>
      <c r="H87" s="29">
        <f t="shared" si="4"/>
        <v>30</v>
      </c>
      <c r="I87" s="29">
        <f t="shared" si="5"/>
        <v>30</v>
      </c>
      <c r="J87" s="29">
        <f t="shared" si="6"/>
        <v>30</v>
      </c>
      <c r="K87" s="29">
        <f t="shared" si="7"/>
        <v>1260</v>
      </c>
      <c r="L87" s="32" t="e">
        <f>REPLACE(#REF!,4,4,"****")</f>
        <v>#REF!</v>
      </c>
    </row>
    <row r="88" s="23" customFormat="1" ht="22" customHeight="1" spans="1:12">
      <c r="A88" s="28"/>
      <c r="B88" s="28"/>
      <c r="C88" s="28" t="s">
        <v>561</v>
      </c>
      <c r="D88" s="28" t="s">
        <v>473</v>
      </c>
      <c r="E88" s="28" t="e">
        <f>REPLACE(#REF!,7,8,"********")</f>
        <v>#REF!</v>
      </c>
      <c r="F88" s="28"/>
      <c r="G88" s="28">
        <v>0</v>
      </c>
      <c r="H88" s="29">
        <f t="shared" si="4"/>
        <v>0</v>
      </c>
      <c r="I88" s="29">
        <f t="shared" si="5"/>
        <v>0</v>
      </c>
      <c r="J88" s="29">
        <f t="shared" si="6"/>
        <v>0</v>
      </c>
      <c r="K88" s="29">
        <f t="shared" si="7"/>
        <v>0</v>
      </c>
      <c r="L88" s="32"/>
    </row>
    <row r="89" s="23" customFormat="1" ht="22" customHeight="1" spans="1:12">
      <c r="A89" s="28"/>
      <c r="B89" s="28"/>
      <c r="C89" s="28" t="s">
        <v>562</v>
      </c>
      <c r="D89" s="28" t="s">
        <v>498</v>
      </c>
      <c r="E89" s="28" t="e">
        <f>REPLACE(#REF!,7,8,"********")</f>
        <v>#REF!</v>
      </c>
      <c r="F89" s="28"/>
      <c r="G89" s="28">
        <v>0</v>
      </c>
      <c r="H89" s="29">
        <f t="shared" si="4"/>
        <v>0</v>
      </c>
      <c r="I89" s="29">
        <f t="shared" si="5"/>
        <v>0</v>
      </c>
      <c r="J89" s="29">
        <f t="shared" si="6"/>
        <v>0</v>
      </c>
      <c r="K89" s="29">
        <f t="shared" si="7"/>
        <v>0</v>
      </c>
      <c r="L89" s="32"/>
    </row>
    <row r="90" s="23" customFormat="1" ht="22" customHeight="1" spans="1:12">
      <c r="A90" s="28">
        <f>COUNT($A$2:A89)+1</f>
        <v>65</v>
      </c>
      <c r="B90" s="28" t="s">
        <v>538</v>
      </c>
      <c r="C90" s="28" t="s">
        <v>563</v>
      </c>
      <c r="D90" s="28" t="s">
        <v>35</v>
      </c>
      <c r="E90" s="28" t="e">
        <f>REPLACE(#REF!,7,8,"********")</f>
        <v>#REF!</v>
      </c>
      <c r="F90" s="28">
        <v>2</v>
      </c>
      <c r="G90" s="28">
        <v>820</v>
      </c>
      <c r="H90" s="29">
        <f t="shared" si="4"/>
        <v>20</v>
      </c>
      <c r="I90" s="29">
        <f t="shared" si="5"/>
        <v>20</v>
      </c>
      <c r="J90" s="29">
        <f t="shared" si="6"/>
        <v>20</v>
      </c>
      <c r="K90" s="29">
        <f t="shared" si="7"/>
        <v>880</v>
      </c>
      <c r="L90" s="32" t="e">
        <f>REPLACE(#REF!,4,4,"****")</f>
        <v>#REF!</v>
      </c>
    </row>
    <row r="91" s="23" customFormat="1" ht="22" customHeight="1" spans="1:12">
      <c r="A91" s="28"/>
      <c r="B91" s="28"/>
      <c r="C91" s="28" t="s">
        <v>564</v>
      </c>
      <c r="D91" s="28" t="s">
        <v>42</v>
      </c>
      <c r="E91" s="28" t="e">
        <f>REPLACE(#REF!,7,8,"********")</f>
        <v>#REF!</v>
      </c>
      <c r="F91" s="28"/>
      <c r="G91" s="28">
        <v>0</v>
      </c>
      <c r="H91" s="29">
        <f t="shared" si="4"/>
        <v>0</v>
      </c>
      <c r="I91" s="29">
        <f t="shared" si="5"/>
        <v>0</v>
      </c>
      <c r="J91" s="29">
        <f t="shared" si="6"/>
        <v>0</v>
      </c>
      <c r="K91" s="29">
        <f t="shared" si="7"/>
        <v>0</v>
      </c>
      <c r="L91" s="32"/>
    </row>
    <row r="92" s="23" customFormat="1" ht="22" customHeight="1" spans="1:12">
      <c r="A92" s="28">
        <f>COUNT($A$2:A91)+1</f>
        <v>66</v>
      </c>
      <c r="B92" s="29" t="s">
        <v>538</v>
      </c>
      <c r="C92" s="30" t="s">
        <v>565</v>
      </c>
      <c r="D92" s="30" t="s">
        <v>35</v>
      </c>
      <c r="E92" s="28" t="e">
        <f>REPLACE(#REF!,7,8,"********")</f>
        <v>#REF!</v>
      </c>
      <c r="F92" s="29">
        <v>1</v>
      </c>
      <c r="G92" s="28">
        <v>410</v>
      </c>
      <c r="H92" s="29">
        <f t="shared" si="4"/>
        <v>10</v>
      </c>
      <c r="I92" s="29">
        <f t="shared" si="5"/>
        <v>10</v>
      </c>
      <c r="J92" s="29">
        <f t="shared" si="6"/>
        <v>10</v>
      </c>
      <c r="K92" s="29">
        <f t="shared" si="7"/>
        <v>440</v>
      </c>
      <c r="L92" s="32" t="e">
        <f>REPLACE(#REF!,4,4,"****")</f>
        <v>#REF!</v>
      </c>
    </row>
    <row r="93" s="23" customFormat="1" ht="22" customHeight="1" spans="1:12">
      <c r="A93" s="28">
        <f>COUNT($A$2:A92)+1</f>
        <v>67</v>
      </c>
      <c r="B93" s="29" t="s">
        <v>538</v>
      </c>
      <c r="C93" s="30" t="s">
        <v>566</v>
      </c>
      <c r="D93" s="30" t="s">
        <v>35</v>
      </c>
      <c r="E93" s="28" t="e">
        <f>REPLACE(#REF!,7,8,"********")</f>
        <v>#REF!</v>
      </c>
      <c r="F93" s="29">
        <v>3</v>
      </c>
      <c r="G93" s="28">
        <v>1170</v>
      </c>
      <c r="H93" s="29">
        <f t="shared" si="4"/>
        <v>30</v>
      </c>
      <c r="I93" s="29">
        <f t="shared" si="5"/>
        <v>30</v>
      </c>
      <c r="J93" s="29">
        <f t="shared" si="6"/>
        <v>30</v>
      </c>
      <c r="K93" s="29">
        <f t="shared" si="7"/>
        <v>1260</v>
      </c>
      <c r="L93" s="32" t="e">
        <f>REPLACE(#REF!,4,4,"****")</f>
        <v>#REF!</v>
      </c>
    </row>
    <row r="94" s="23" customFormat="1" ht="22" customHeight="1" spans="1:12">
      <c r="A94" s="28"/>
      <c r="B94" s="29"/>
      <c r="C94" s="30" t="s">
        <v>567</v>
      </c>
      <c r="D94" s="30" t="s">
        <v>48</v>
      </c>
      <c r="E94" s="28" t="e">
        <f>REPLACE(#REF!,7,8,"********")</f>
        <v>#REF!</v>
      </c>
      <c r="F94" s="29"/>
      <c r="G94" s="28">
        <v>0</v>
      </c>
      <c r="H94" s="29">
        <f t="shared" si="4"/>
        <v>0</v>
      </c>
      <c r="I94" s="29">
        <f t="shared" si="5"/>
        <v>0</v>
      </c>
      <c r="J94" s="29">
        <f t="shared" si="6"/>
        <v>0</v>
      </c>
      <c r="K94" s="29">
        <f t="shared" si="7"/>
        <v>0</v>
      </c>
      <c r="L94" s="32"/>
    </row>
    <row r="95" s="23" customFormat="1" ht="22" customHeight="1" spans="1:12">
      <c r="A95" s="28"/>
      <c r="B95" s="29"/>
      <c r="C95" s="30" t="s">
        <v>568</v>
      </c>
      <c r="D95" s="30" t="s">
        <v>42</v>
      </c>
      <c r="E95" s="28" t="e">
        <f>REPLACE(#REF!,7,8,"********")</f>
        <v>#REF!</v>
      </c>
      <c r="F95" s="29"/>
      <c r="G95" s="28">
        <v>0</v>
      </c>
      <c r="H95" s="29">
        <f t="shared" si="4"/>
        <v>0</v>
      </c>
      <c r="I95" s="29">
        <f t="shared" si="5"/>
        <v>0</v>
      </c>
      <c r="J95" s="29">
        <f t="shared" si="6"/>
        <v>0</v>
      </c>
      <c r="K95" s="29">
        <f t="shared" si="7"/>
        <v>0</v>
      </c>
      <c r="L95" s="32"/>
    </row>
    <row r="96" s="23" customFormat="1" ht="22" customHeight="1" spans="1:12">
      <c r="A96" s="28">
        <f>COUNT($A$2:A95)+1</f>
        <v>68</v>
      </c>
      <c r="B96" s="29" t="s">
        <v>538</v>
      </c>
      <c r="C96" s="28" t="s">
        <v>569</v>
      </c>
      <c r="D96" s="30" t="s">
        <v>35</v>
      </c>
      <c r="E96" s="28" t="e">
        <f>REPLACE(#REF!,7,8,"********")</f>
        <v>#REF!</v>
      </c>
      <c r="F96" s="29">
        <v>1</v>
      </c>
      <c r="G96" s="28">
        <v>410</v>
      </c>
      <c r="H96" s="29">
        <f t="shared" si="4"/>
        <v>10</v>
      </c>
      <c r="I96" s="29">
        <f t="shared" si="5"/>
        <v>10</v>
      </c>
      <c r="J96" s="29">
        <f t="shared" si="6"/>
        <v>10</v>
      </c>
      <c r="K96" s="29">
        <f t="shared" si="7"/>
        <v>440</v>
      </c>
      <c r="L96" s="32" t="e">
        <f>REPLACE(#REF!,4,4,"****")</f>
        <v>#REF!</v>
      </c>
    </row>
    <row r="97" s="23" customFormat="1" ht="22" customHeight="1" spans="1:12">
      <c r="A97" s="28">
        <f>COUNT($A$2:A96)+1</f>
        <v>69</v>
      </c>
      <c r="B97" s="29" t="s">
        <v>538</v>
      </c>
      <c r="C97" s="28" t="s">
        <v>570</v>
      </c>
      <c r="D97" s="30" t="s">
        <v>35</v>
      </c>
      <c r="E97" s="28" t="e">
        <f>REPLACE(#REF!,7,8,"********")</f>
        <v>#REF!</v>
      </c>
      <c r="F97" s="29">
        <v>1</v>
      </c>
      <c r="G97" s="28">
        <v>410</v>
      </c>
      <c r="H97" s="29">
        <f t="shared" si="4"/>
        <v>10</v>
      </c>
      <c r="I97" s="29">
        <f t="shared" si="5"/>
        <v>10</v>
      </c>
      <c r="J97" s="29">
        <f t="shared" si="6"/>
        <v>10</v>
      </c>
      <c r="K97" s="29">
        <f t="shared" si="7"/>
        <v>440</v>
      </c>
      <c r="L97" s="32" t="e">
        <f>REPLACE(#REF!,4,4,"****")</f>
        <v>#REF!</v>
      </c>
    </row>
    <row r="98" s="23" customFormat="1" ht="22" customHeight="1" spans="1:12">
      <c r="A98" s="28">
        <f>COUNT($A$2:A97)+1</f>
        <v>70</v>
      </c>
      <c r="B98" s="29" t="s">
        <v>538</v>
      </c>
      <c r="C98" s="28" t="s">
        <v>571</v>
      </c>
      <c r="D98" s="30" t="s">
        <v>35</v>
      </c>
      <c r="E98" s="28" t="e">
        <f>REPLACE(#REF!,7,8,"********")</f>
        <v>#REF!</v>
      </c>
      <c r="F98" s="29">
        <v>1</v>
      </c>
      <c r="G98" s="28">
        <v>410</v>
      </c>
      <c r="H98" s="29">
        <f t="shared" si="4"/>
        <v>10</v>
      </c>
      <c r="I98" s="29">
        <f t="shared" si="5"/>
        <v>10</v>
      </c>
      <c r="J98" s="29">
        <f t="shared" si="6"/>
        <v>10</v>
      </c>
      <c r="K98" s="29">
        <f t="shared" si="7"/>
        <v>440</v>
      </c>
      <c r="L98" s="32" t="e">
        <f>REPLACE(#REF!,4,4,"****")</f>
        <v>#REF!</v>
      </c>
    </row>
    <row r="99" s="23" customFormat="1" ht="22" customHeight="1" spans="1:12">
      <c r="A99" s="28">
        <f>COUNT($A$2:A98)+1</f>
        <v>71</v>
      </c>
      <c r="B99" s="29" t="s">
        <v>538</v>
      </c>
      <c r="C99" s="28" t="s">
        <v>572</v>
      </c>
      <c r="D99" s="30" t="s">
        <v>35</v>
      </c>
      <c r="E99" s="28" t="e">
        <f>REPLACE(#REF!,7,8,"********")</f>
        <v>#REF!</v>
      </c>
      <c r="F99" s="29">
        <v>1</v>
      </c>
      <c r="G99" s="28">
        <v>410</v>
      </c>
      <c r="H99" s="29">
        <f t="shared" si="4"/>
        <v>10</v>
      </c>
      <c r="I99" s="29">
        <f t="shared" si="5"/>
        <v>10</v>
      </c>
      <c r="J99" s="29">
        <f t="shared" si="6"/>
        <v>10</v>
      </c>
      <c r="K99" s="29">
        <f t="shared" si="7"/>
        <v>440</v>
      </c>
      <c r="L99" s="32" t="e">
        <f>REPLACE(#REF!,4,4,"****")</f>
        <v>#REF!</v>
      </c>
    </row>
    <row r="100" s="23" customFormat="1" ht="22" customHeight="1" spans="1:12">
      <c r="A100" s="28">
        <f>COUNT($A$2:A99)+1</f>
        <v>72</v>
      </c>
      <c r="B100" s="29" t="s">
        <v>538</v>
      </c>
      <c r="C100" s="28" t="s">
        <v>573</v>
      </c>
      <c r="D100" s="30" t="s">
        <v>35</v>
      </c>
      <c r="E100" s="28"/>
      <c r="F100" s="29">
        <v>1</v>
      </c>
      <c r="G100" s="28">
        <v>410</v>
      </c>
      <c r="H100" s="29">
        <f t="shared" si="4"/>
        <v>10</v>
      </c>
      <c r="I100" s="29">
        <f t="shared" si="5"/>
        <v>10</v>
      </c>
      <c r="J100" s="29">
        <f t="shared" si="6"/>
        <v>10</v>
      </c>
      <c r="K100" s="29">
        <f t="shared" si="7"/>
        <v>440</v>
      </c>
      <c r="L100" s="39"/>
    </row>
    <row r="101" s="24" customFormat="1" ht="22" customHeight="1" spans="1:12">
      <c r="A101" s="34">
        <v>73</v>
      </c>
      <c r="B101" s="34" t="s">
        <v>470</v>
      </c>
      <c r="C101" s="35" t="s">
        <v>574</v>
      </c>
      <c r="D101" s="34" t="s">
        <v>35</v>
      </c>
      <c r="E101" s="34">
        <v>2</v>
      </c>
      <c r="F101" s="34">
        <v>2</v>
      </c>
      <c r="G101" s="36">
        <v>780</v>
      </c>
      <c r="H101" s="36">
        <v>20</v>
      </c>
      <c r="I101" s="36">
        <v>20</v>
      </c>
      <c r="J101" s="36">
        <v>0</v>
      </c>
      <c r="K101" s="36">
        <f t="shared" si="7"/>
        <v>820</v>
      </c>
      <c r="L101" s="40"/>
    </row>
    <row r="102" s="24" customFormat="1" ht="22" customHeight="1" spans="1:12">
      <c r="A102" s="34"/>
      <c r="B102" s="34"/>
      <c r="C102" s="35" t="s">
        <v>575</v>
      </c>
      <c r="D102" s="34" t="s">
        <v>473</v>
      </c>
      <c r="E102" s="37"/>
      <c r="F102" s="34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f t="shared" si="7"/>
        <v>0</v>
      </c>
      <c r="L102" s="40"/>
    </row>
    <row r="103" s="24" customFormat="1" ht="22" customHeight="1" spans="1:12">
      <c r="A103" s="34">
        <v>74</v>
      </c>
      <c r="B103" s="34" t="s">
        <v>470</v>
      </c>
      <c r="C103" s="35" t="s">
        <v>576</v>
      </c>
      <c r="D103" s="34" t="s">
        <v>35</v>
      </c>
      <c r="E103" s="37"/>
      <c r="F103" s="34">
        <v>1</v>
      </c>
      <c r="G103" s="36">
        <v>390</v>
      </c>
      <c r="H103" s="36">
        <v>0</v>
      </c>
      <c r="I103" s="36">
        <v>0</v>
      </c>
      <c r="J103" s="36">
        <v>0</v>
      </c>
      <c r="K103" s="36">
        <v>390</v>
      </c>
      <c r="L103" s="40"/>
    </row>
    <row r="104" s="23" customFormat="1" ht="22" customHeight="1" spans="1:12">
      <c r="A104" s="28"/>
      <c r="B104" s="28" t="s">
        <v>538</v>
      </c>
      <c r="C104" s="28" t="s">
        <v>577</v>
      </c>
      <c r="D104" s="28" t="s">
        <v>35</v>
      </c>
      <c r="E104" s="28" t="e">
        <f>REPLACE(#REF!,7,8,"********")</f>
        <v>#REF!</v>
      </c>
      <c r="F104" s="28">
        <v>0</v>
      </c>
      <c r="G104" s="28">
        <v>0</v>
      </c>
      <c r="H104" s="29">
        <v>10</v>
      </c>
      <c r="I104" s="29">
        <v>10</v>
      </c>
      <c r="J104" s="29">
        <v>10</v>
      </c>
      <c r="K104" s="29">
        <f>G104+H104+I104+J104</f>
        <v>30</v>
      </c>
      <c r="L104" s="32" t="e">
        <f>REPLACE(#REF!,4,4,"****")</f>
        <v>#REF!</v>
      </c>
    </row>
    <row r="105" s="24" customFormat="1" ht="22" customHeight="1" spans="1:12">
      <c r="A105" s="37"/>
      <c r="B105" s="37" t="s">
        <v>15</v>
      </c>
      <c r="C105" s="37"/>
      <c r="D105" s="37"/>
      <c r="E105" s="37"/>
      <c r="F105" s="37">
        <f>SUM(F3:F103)</f>
        <v>101</v>
      </c>
      <c r="G105" s="37">
        <f>SUM(G3:G103)</f>
        <v>42100</v>
      </c>
      <c r="H105" s="37">
        <f>SUM(H3:H104)</f>
        <v>1010</v>
      </c>
      <c r="I105" s="37">
        <f>SUM(I3:I104)</f>
        <v>1010</v>
      </c>
      <c r="J105" s="37">
        <f>SUM(J3:J104)</f>
        <v>990</v>
      </c>
      <c r="K105" s="36">
        <f>G105+H105+I105+J105</f>
        <v>45110</v>
      </c>
      <c r="L105" s="40"/>
    </row>
    <row r="106" s="23" customFormat="1" ht="13.5" customHeight="1" spans="1:12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</row>
    <row r="107" s="23" customFormat="1" ht="13.5" customHeight="1" spans="1:12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</row>
    <row r="108" s="23" customFormat="1" ht="13.5" customHeight="1"/>
    <row r="109" s="25" customFormat="1" spans="12:12">
      <c r="L109" s="41"/>
    </row>
    <row r="110" s="25" customFormat="1" spans="12:12">
      <c r="L110" s="41"/>
    </row>
  </sheetData>
  <mergeCells count="37">
    <mergeCell ref="A1:K1"/>
    <mergeCell ref="A3:A4"/>
    <mergeCell ref="A6:A7"/>
    <mergeCell ref="A19:A20"/>
    <mergeCell ref="A26:A28"/>
    <mergeCell ref="A30:A31"/>
    <mergeCell ref="A42:A44"/>
    <mergeCell ref="A50:A51"/>
    <mergeCell ref="A56:A57"/>
    <mergeCell ref="A59:A60"/>
    <mergeCell ref="A66:A67"/>
    <mergeCell ref="A69:A71"/>
    <mergeCell ref="A72:A74"/>
    <mergeCell ref="A77:A78"/>
    <mergeCell ref="A79:A80"/>
    <mergeCell ref="A81:A83"/>
    <mergeCell ref="A85:A86"/>
    <mergeCell ref="A87:A89"/>
    <mergeCell ref="A93:A95"/>
    <mergeCell ref="B3:B4"/>
    <mergeCell ref="B6:B7"/>
    <mergeCell ref="B19:B20"/>
    <mergeCell ref="B26:B28"/>
    <mergeCell ref="B30:B31"/>
    <mergeCell ref="B42:B44"/>
    <mergeCell ref="B50:B51"/>
    <mergeCell ref="B56:B57"/>
    <mergeCell ref="B59:B60"/>
    <mergeCell ref="B66:B67"/>
    <mergeCell ref="B69:B71"/>
    <mergeCell ref="B72:B74"/>
    <mergeCell ref="B77:B78"/>
    <mergeCell ref="B79:B80"/>
    <mergeCell ref="B81:B83"/>
    <mergeCell ref="B85:B86"/>
    <mergeCell ref="B87:B89"/>
    <mergeCell ref="B93:B95"/>
  </mergeCells>
  <pageMargins left="0.554861111111111" right="0.554861111111111" top="0.60625" bottom="0.60625" header="0.5" footer="0.393055555555556"/>
  <pageSetup paperSize="9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M10" sqref="M10"/>
    </sheetView>
  </sheetViews>
  <sheetFormatPr defaultColWidth="9" defaultRowHeight="14.25"/>
  <cols>
    <col min="1" max="6" width="9" style="1"/>
    <col min="7" max="8" width="10.125" style="1" customWidth="1"/>
    <col min="9" max="9" width="27.375" style="2" hidden="1" customWidth="1"/>
    <col min="10" max="16384" width="9" style="1"/>
  </cols>
  <sheetData>
    <row r="1" s="1" customFormat="1" ht="29" customHeight="1" spans="1:10">
      <c r="A1" s="3" t="s">
        <v>578</v>
      </c>
      <c r="B1" s="3"/>
      <c r="C1" s="3"/>
      <c r="D1" s="3"/>
      <c r="E1" s="3"/>
      <c r="F1" s="3"/>
      <c r="G1" s="3"/>
      <c r="H1" s="3"/>
      <c r="I1" s="15"/>
      <c r="J1" s="3"/>
    </row>
    <row r="2" s="1" customFormat="1" ht="30" customHeight="1" spans="1:10">
      <c r="A2" s="4" t="s">
        <v>2</v>
      </c>
      <c r="B2" s="4" t="s">
        <v>579</v>
      </c>
      <c r="C2" s="4" t="s">
        <v>580</v>
      </c>
      <c r="D2" s="4" t="s">
        <v>27</v>
      </c>
      <c r="E2" s="4" t="s">
        <v>278</v>
      </c>
      <c r="F2" s="5" t="s">
        <v>581</v>
      </c>
      <c r="G2" s="5" t="s">
        <v>7</v>
      </c>
      <c r="H2" s="5" t="s">
        <v>582</v>
      </c>
      <c r="I2" s="16" t="s">
        <v>583</v>
      </c>
      <c r="J2" s="5" t="s">
        <v>32</v>
      </c>
    </row>
    <row r="3" s="1" customFormat="1" ht="17" customHeight="1" spans="1:10">
      <c r="A3" s="4">
        <v>1</v>
      </c>
      <c r="B3" s="4" t="s">
        <v>14</v>
      </c>
      <c r="C3" s="6" t="s">
        <v>584</v>
      </c>
      <c r="D3" s="7" t="s">
        <v>35</v>
      </c>
      <c r="E3" s="6">
        <v>1</v>
      </c>
      <c r="F3" s="4">
        <v>440</v>
      </c>
      <c r="G3" s="4">
        <v>30</v>
      </c>
      <c r="H3" s="4">
        <f t="shared" ref="H3:H10" si="0">F3+G3</f>
        <v>470</v>
      </c>
      <c r="I3" s="17" t="e">
        <f>REPLACE(#REF!,7,8,"********")</f>
        <v>#REF!</v>
      </c>
      <c r="J3" s="18"/>
    </row>
    <row r="4" s="1" customFormat="1" spans="1:10">
      <c r="A4" s="4">
        <v>2</v>
      </c>
      <c r="B4" s="4" t="s">
        <v>14</v>
      </c>
      <c r="C4" s="8" t="s">
        <v>585</v>
      </c>
      <c r="D4" s="7" t="s">
        <v>35</v>
      </c>
      <c r="E4" s="8">
        <v>1</v>
      </c>
      <c r="F4" s="4">
        <v>440</v>
      </c>
      <c r="G4" s="4">
        <v>30</v>
      </c>
      <c r="H4" s="4">
        <f t="shared" si="0"/>
        <v>470</v>
      </c>
      <c r="I4" s="17" t="e">
        <f>REPLACE(#REF!,7,8,"********")</f>
        <v>#REF!</v>
      </c>
      <c r="J4" s="19"/>
    </row>
    <row r="5" s="1" customFormat="1" spans="1:10">
      <c r="A5" s="9">
        <v>3</v>
      </c>
      <c r="B5" s="9" t="s">
        <v>14</v>
      </c>
      <c r="C5" s="6" t="s">
        <v>586</v>
      </c>
      <c r="D5" s="7" t="s">
        <v>35</v>
      </c>
      <c r="E5" s="6">
        <v>2</v>
      </c>
      <c r="F5" s="4">
        <v>440</v>
      </c>
      <c r="G5" s="4">
        <v>30</v>
      </c>
      <c r="H5" s="4">
        <f t="shared" si="0"/>
        <v>470</v>
      </c>
      <c r="I5" s="17" t="e">
        <f>REPLACE(#REF!,7,8,"********")</f>
        <v>#REF!</v>
      </c>
      <c r="J5" s="18"/>
    </row>
    <row r="6" s="1" customFormat="1" spans="1:10">
      <c r="A6" s="10"/>
      <c r="B6" s="10"/>
      <c r="C6" s="6" t="s">
        <v>587</v>
      </c>
      <c r="D6" s="6" t="s">
        <v>473</v>
      </c>
      <c r="E6" s="6"/>
      <c r="F6" s="4">
        <v>440</v>
      </c>
      <c r="G6" s="4">
        <v>30</v>
      </c>
      <c r="H6" s="4">
        <f t="shared" si="0"/>
        <v>470</v>
      </c>
      <c r="I6" s="17"/>
      <c r="J6" s="18"/>
    </row>
    <row r="7" s="1" customFormat="1" spans="1:10">
      <c r="A7" s="9">
        <v>4</v>
      </c>
      <c r="B7" s="9" t="s">
        <v>14</v>
      </c>
      <c r="C7" s="4" t="s">
        <v>588</v>
      </c>
      <c r="D7" s="6" t="s">
        <v>35</v>
      </c>
      <c r="E7" s="4">
        <v>2</v>
      </c>
      <c r="F7" s="4">
        <v>440</v>
      </c>
      <c r="G7" s="4">
        <v>30</v>
      </c>
      <c r="H7" s="4">
        <f t="shared" si="0"/>
        <v>470</v>
      </c>
      <c r="I7" s="17" t="e">
        <f>REPLACE(#REF!,7,8,"********")</f>
        <v>#REF!</v>
      </c>
      <c r="J7" s="18"/>
    </row>
    <row r="8" s="1" customFormat="1" spans="1:10">
      <c r="A8" s="10"/>
      <c r="B8" s="10"/>
      <c r="C8" s="6" t="s">
        <v>589</v>
      </c>
      <c r="D8" s="6" t="s">
        <v>473</v>
      </c>
      <c r="E8" s="6"/>
      <c r="F8" s="4">
        <v>440</v>
      </c>
      <c r="G8" s="4">
        <v>30</v>
      </c>
      <c r="H8" s="4">
        <f t="shared" si="0"/>
        <v>470</v>
      </c>
      <c r="I8" s="17" t="e">
        <f>REPLACE(#REF!,7,8,"********")</f>
        <v>#REF!</v>
      </c>
      <c r="J8" s="18"/>
    </row>
    <row r="9" s="1" customFormat="1" spans="1:10">
      <c r="A9" s="4">
        <v>5</v>
      </c>
      <c r="B9" s="4" t="s">
        <v>14</v>
      </c>
      <c r="C9" s="6" t="s">
        <v>239</v>
      </c>
      <c r="D9" s="6" t="s">
        <v>35</v>
      </c>
      <c r="E9" s="6">
        <v>1</v>
      </c>
      <c r="F9" s="4">
        <v>440</v>
      </c>
      <c r="G9" s="4">
        <v>30</v>
      </c>
      <c r="H9" s="4">
        <f t="shared" si="0"/>
        <v>470</v>
      </c>
      <c r="I9" s="17" t="e">
        <f>REPLACE(#REF!,7,8,"********")</f>
        <v>#REF!</v>
      </c>
      <c r="J9" s="18"/>
    </row>
    <row r="10" s="1" customFormat="1" spans="1:10">
      <c r="A10" s="4">
        <v>6</v>
      </c>
      <c r="B10" s="4" t="s">
        <v>14</v>
      </c>
      <c r="C10" s="4" t="s">
        <v>590</v>
      </c>
      <c r="D10" s="7" t="s">
        <v>35</v>
      </c>
      <c r="E10" s="6">
        <v>1</v>
      </c>
      <c r="F10" s="4">
        <v>440</v>
      </c>
      <c r="G10" s="4">
        <v>30</v>
      </c>
      <c r="H10" s="4">
        <f t="shared" si="0"/>
        <v>470</v>
      </c>
      <c r="I10" s="17" t="e">
        <f>REPLACE(#REF!,7,8,"********")</f>
        <v>#REF!</v>
      </c>
      <c r="J10" s="18"/>
    </row>
    <row r="11" s="1" customFormat="1" spans="1:10">
      <c r="A11" s="11"/>
      <c r="B11" s="12" t="s">
        <v>15</v>
      </c>
      <c r="C11" s="13"/>
      <c r="D11" s="14"/>
      <c r="E11" s="6">
        <f t="shared" ref="E11:H11" si="1">SUM(E3:E10)</f>
        <v>8</v>
      </c>
      <c r="F11" s="4">
        <f t="shared" si="1"/>
        <v>3520</v>
      </c>
      <c r="G11" s="4">
        <f t="shared" si="1"/>
        <v>240</v>
      </c>
      <c r="H11" s="4">
        <f t="shared" si="1"/>
        <v>3760</v>
      </c>
      <c r="I11" s="20"/>
      <c r="J11" s="18"/>
    </row>
  </sheetData>
  <mergeCells count="6">
    <mergeCell ref="A1:J1"/>
    <mergeCell ref="B11:D11"/>
    <mergeCell ref="A5:A6"/>
    <mergeCell ref="A7:A8"/>
    <mergeCell ref="B5:B6"/>
    <mergeCell ref="B7:B8"/>
  </mergeCells>
  <conditionalFormatting sqref="C10">
    <cfRule type="expression" dxfId="1" priority="2" stopIfTrue="1">
      <formula>AND(COUNTIF($C$2:$C$65531,C10)&gt;1,NOT(ISBLANK(C10)))</formula>
    </cfRule>
  </conditionalFormatting>
  <conditionalFormatting sqref="C2:C9">
    <cfRule type="expression" dxfId="1" priority="1" stopIfTrue="1">
      <formula>AND(COUNTIF($C$2:$C$65531,C2)&gt;1,NOT(ISBLANK(C2)))</formula>
    </cfRule>
  </conditionalFormatting>
  <pageMargins left="0.751388888888889" right="0.751388888888889" top="1" bottom="0.802777777777778" header="0.5" footer="0.89305555555555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8" sqref="G28"/>
    </sheetView>
  </sheetViews>
  <sheetFormatPr defaultColWidth="9" defaultRowHeight="13.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J 1 5 "   r g b C l r = " 5 9 C A 2 8 " / > < c o m m e n t   s : r e f = " J 1 6 "   r g b C l r = " 5 9 C A 2 8 " / > < c o m m e n t   s : r e f = " C 2 5 "   r g b C l r = " 5 9 C A 2 8 " / > < c o m m e n t   s : r e f = " J 2 9 "   r g b C l r = " 5 9 C A 2 8 " / > < c o m m e n t   s : r e f = " J 3 7 "   r g b C l r = " 5 9 C A 2 8 " / > < c o m m e n t   s : r e f = " J 4 5 "   r g b C l r = " 5 9 C A 2 8 " / > < c o m m e n t   s : r e f = " J 4 8 "   r g b C l r = " 5 9 C A 2 8 " / > < c o m m e n t   s : r e f = " J 5 4 "   r g b C l r = " 5 9 C A 2 8 " / > < c o m m e n t   s : r e f = " C 6 2 "   r g b C l r = " 5 9 C A 2 8 " / > < c o m m e n t   s : r e f = " J 6 7 "   r g b C l r = " 5 9 C A 2 8 " / > < c o m m e n t   s : r e f = " J 6 8 "   r g b C l r = " 5 9 C A 2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河坝镇</vt:lpstr>
      <vt:lpstr>北洲子镇</vt:lpstr>
      <vt:lpstr>金盆镇</vt:lpstr>
      <vt:lpstr>千山红镇</vt:lpstr>
      <vt:lpstr>南湾湖镇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2021-10-09T08:29:00Z</dcterms:created>
  <dcterms:modified xsi:type="dcterms:W3CDTF">2023-04-23T07:34:34Z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F4AD2733B12C4C96930BC99B508E1A4E</vt:lpwstr>
  </property>
  <property fmtid="{D5CDD505-2E9C-101B-9397-08002B2CF9AE}" pid="3" name="KSOProductBuildVer">
    <vt:lpwstr>2052-11.1.0.14036</vt:lpwstr>
  </property>
</Properties>
</file>