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  <sheet name="河坝镇" sheetId="6" r:id="rId2"/>
    <sheet name="北洲子镇" sheetId="3" r:id="rId3"/>
    <sheet name="金盆镇" sheetId="4" r:id="rId4"/>
    <sheet name="千山红镇" sheetId="5" r:id="rId5"/>
  </sheets>
  <definedNames>
    <definedName name="_xlnm._FilterDatabase" localSheetId="2" hidden="1">北洲子镇!$A$2:$IP$8</definedName>
    <definedName name="_xlnm._FilterDatabase" localSheetId="3" hidden="1">金盆镇!#REF!</definedName>
    <definedName name="_xlnm._FilterDatabase" localSheetId="1" hidden="1">河坝镇!#REF!</definedName>
    <definedName name="_xlnm._FilterDatabase" localSheetId="4" hidden="1">千山红镇!#REF!</definedName>
    <definedName name="_xlnm.Print_Titles" localSheetId="4">千山红镇!$1:$3</definedName>
    <definedName name="_xlnm.Print_Titles" localSheetId="3">金盆镇!#REF!</definedName>
    <definedName name="_xlnm.Print_Titles" localSheetId="1">河坝镇!#REF!</definedName>
    <definedName name="_xlnm.Print_Titles" localSheetId="2">北洲子镇!#REF!</definedName>
    <definedName name="_xlnm.Print_Area" localSheetId="1">河坝镇!#REF!</definedName>
    <definedName name="_xlnm.Print_Area" localSheetId="2">北洲子镇!#REF!</definedName>
    <definedName name="_xlnm.Print_Area" localSheetId="0">汇总表!$A$1:$E$20</definedName>
    <definedName name="_xlnm.Print_Area" localSheetId="3">金盆镇!$A$1:$K$12</definedName>
    <definedName name="_xlnm.Print_Area" localSheetId="4">千山红镇!$A$1:$J$18</definedName>
  </definedNames>
  <calcPr calcId="144525"/>
</workbook>
</file>

<file path=xl/sharedStrings.xml><?xml version="1.0" encoding="utf-8"?>
<sst xmlns="http://schemas.openxmlformats.org/spreadsheetml/2006/main" count="316" uniqueCount="147">
  <si>
    <t>大通湖区2023年4月临时救助发放汇总表</t>
  </si>
  <si>
    <t xml:space="preserve">                                           2023/4/20                           单位：人次、元</t>
  </si>
  <si>
    <t>序号</t>
  </si>
  <si>
    <t>单   位</t>
  </si>
  <si>
    <t>救助类型</t>
  </si>
  <si>
    <t xml:space="preserve">救助人次                      </t>
  </si>
  <si>
    <t xml:space="preserve">救助金额                       </t>
  </si>
  <si>
    <t>河坝镇</t>
  </si>
  <si>
    <t>急难型</t>
  </si>
  <si>
    <t>支出型</t>
  </si>
  <si>
    <t>小计</t>
  </si>
  <si>
    <t>北洲子镇</t>
  </si>
  <si>
    <t>金盆镇</t>
  </si>
  <si>
    <t>千山红镇</t>
  </si>
  <si>
    <t>合计</t>
  </si>
  <si>
    <t xml:space="preserve">主管领导：                                                             </t>
  </si>
  <si>
    <t>民政分管领导：</t>
  </si>
  <si>
    <t>社保分管领导：</t>
  </si>
  <si>
    <t>医保分管领导：</t>
  </si>
  <si>
    <t>残联分管领导：</t>
  </si>
  <si>
    <t>股室负责人：</t>
  </si>
  <si>
    <t>填表：刘阳</t>
  </si>
  <si>
    <t xml:space="preserve">                                                                 </t>
  </si>
  <si>
    <t>大通湖区河坝镇2023年4月份临时救助花名册</t>
  </si>
  <si>
    <t>持卡人      姓  名</t>
  </si>
  <si>
    <t>救助对象</t>
  </si>
  <si>
    <t>家庭住址</t>
  </si>
  <si>
    <t>类别</t>
  </si>
  <si>
    <t>患病种类或救助原因</t>
  </si>
  <si>
    <t>类型</t>
  </si>
  <si>
    <t>个人损失</t>
  </si>
  <si>
    <t>困难月份</t>
  </si>
  <si>
    <t>救助金额</t>
  </si>
  <si>
    <t>备注</t>
  </si>
  <si>
    <t>刘斌</t>
  </si>
  <si>
    <t>王家湖村六组</t>
  </si>
  <si>
    <t>突发困难户</t>
  </si>
  <si>
    <t>胸腔积水，急性重症胰腺炎，后期还需要康复治疗，家里还有一个读书的孩子，生活困难</t>
  </si>
  <si>
    <t>赵胜美</t>
  </si>
  <si>
    <t>王家湖村二组</t>
  </si>
  <si>
    <t>肠癌，直肠瘤，子宫肌瘤，后期还需康复治疗</t>
  </si>
  <si>
    <t>吴新安</t>
  </si>
  <si>
    <t>火灾造成财产损失</t>
  </si>
  <si>
    <t>丁吉桥</t>
  </si>
  <si>
    <t>黄彩辉</t>
  </si>
  <si>
    <t>新秀村</t>
  </si>
  <si>
    <t>直肠恶性肿瘤</t>
  </si>
  <si>
    <t>尹罗春</t>
  </si>
  <si>
    <t>农乐垸村</t>
  </si>
  <si>
    <t>宫颈癌</t>
  </si>
  <si>
    <t>王放连</t>
  </si>
  <si>
    <t>唐子强</t>
  </si>
  <si>
    <t>河心洲村</t>
  </si>
  <si>
    <t>脱贫户</t>
  </si>
  <si>
    <t>小孩鼻咽癌，一个半月化疗一次，母亲残疾人</t>
  </si>
  <si>
    <t>杨立新</t>
  </si>
  <si>
    <t>低保户</t>
  </si>
  <si>
    <t>本人三级肢体残疾，今年查出左颊恶性肿瘤，儿子智力残疾</t>
  </si>
  <si>
    <t>伍光庆</t>
  </si>
  <si>
    <t>芸洲子村</t>
  </si>
  <si>
    <t>火灾，房屋烧毁，损失大几万</t>
  </si>
  <si>
    <t>北洲子镇2023年4月份临时救助花名册</t>
  </si>
  <si>
    <t>关系</t>
  </si>
  <si>
    <t>林梓清</t>
  </si>
  <si>
    <t>本人</t>
  </si>
  <si>
    <t>向东村</t>
  </si>
  <si>
    <t>新冠病毒感染、高血压、糖尿病、脑梗后遗症</t>
  </si>
  <si>
    <t>2023年票据</t>
  </si>
  <si>
    <t>张迪珍</t>
  </si>
  <si>
    <t>肝癌</t>
  </si>
  <si>
    <t>2022年票据</t>
  </si>
  <si>
    <t>刘叶华</t>
  </si>
  <si>
    <t>恶性肿瘤、乳腺癌</t>
  </si>
  <si>
    <t>周素平</t>
  </si>
  <si>
    <t>困难户</t>
  </si>
  <si>
    <t>食管异物导致食管脓肿住院手术治疗</t>
  </si>
  <si>
    <t>李国峰</t>
  </si>
  <si>
    <t>心脏病、冠状动脉支架植入手术</t>
  </si>
  <si>
    <t>益阳市大通湖区金盆镇2023年4月临时救助花名册</t>
  </si>
  <si>
    <t>救助金额（元）</t>
  </si>
  <si>
    <t>救助对象与打卡人关系</t>
  </si>
  <si>
    <t>李江霞</t>
  </si>
  <si>
    <t>大东口村</t>
  </si>
  <si>
    <t>困难家庭</t>
  </si>
  <si>
    <t>患尿毒症、慢性肾病、肾性贫血、维持性血液透析中、继发性甲状旁腺功能亢进等，女儿在读</t>
  </si>
  <si>
    <t>何赛红</t>
  </si>
  <si>
    <t>患慢性肾炎、慢性扁桃体炎、左肾结石、高血脂症等，本人离异现住娘家大东口村</t>
  </si>
  <si>
    <t>胡习文</t>
  </si>
  <si>
    <t>增福村</t>
  </si>
  <si>
    <t>患社区获得性肺炎、间质性肺炎、高血压I级高危组，两老无退休金</t>
  </si>
  <si>
    <t>扶贫卡</t>
  </si>
  <si>
    <t>祝友良</t>
  </si>
  <si>
    <t>有成村</t>
  </si>
  <si>
    <t>患右腹股沟直疝、慢性支气管炎伴肺气肿、盆腔积液、脑梗死后遗症、高血压3级很高危组、肺结节、双肾囊肿</t>
  </si>
  <si>
    <t>肖华</t>
  </si>
  <si>
    <t>王家坝村</t>
  </si>
  <si>
    <t>患左中指近节指骨内生骨软骨瘤并病理性骨折、左环指近节指骨囊状病变等，儿子高中在读</t>
  </si>
  <si>
    <t>丈夫</t>
  </si>
  <si>
    <t>吴桂新</t>
  </si>
  <si>
    <t>患冠状动脉粥样硬化性心脏病、心绞痛、陈旧性下壁心肌梗死、冠状动脉支架植入后状态、心功能III级、高血压、脑梗死等，无退休</t>
  </si>
  <si>
    <t>罗有明</t>
  </si>
  <si>
    <t>患十二指肠息室并感染术后、糖尿病等，两老长期服药、有退休金</t>
  </si>
  <si>
    <t>王白科</t>
  </si>
  <si>
    <t>多重一级残疾、瘫痪、寄养在金盆敬老院，妻子残疾、儿子在读</t>
  </si>
  <si>
    <t>邹立军</t>
  </si>
  <si>
    <t>患脑溢血中风瘫痪、长期药物治疗，妻子多病无退休金，本人已病退</t>
  </si>
  <si>
    <t>益阳市大通湖区千山红镇2023年4月临时救助花名册</t>
  </si>
  <si>
    <t>单位盖章：</t>
  </si>
  <si>
    <t>电话号码</t>
  </si>
  <si>
    <t>朱爱珍</t>
  </si>
  <si>
    <t>种福村</t>
  </si>
  <si>
    <t>无退休工资；三个儿子两死一残，无赡养能力；患高血压</t>
  </si>
  <si>
    <t>2</t>
  </si>
  <si>
    <t>符爱连</t>
  </si>
  <si>
    <t>建档立卡脱贫户</t>
  </si>
  <si>
    <t>患肝内外胆管多发结石并胆管炎；胆总管十二指肠溃疡；急性胰腺炎；胆源性肝硬化；双下肺炎</t>
  </si>
  <si>
    <t>贺语萌</t>
  </si>
  <si>
    <t>其他家庭</t>
  </si>
  <si>
    <t>患消化道穿孔、腹腔积液、新生儿肺炎、新生儿败血症、新生儿脑病、新生儿休克、新生儿高血糖症、呼吸衰竭、多脏器损伤（心、肝、肾）</t>
  </si>
  <si>
    <t>姜凤强</t>
  </si>
  <si>
    <t>患颈椎体骨折并脱位、颈椎髓损伤伴双上肢不全截瘫、左侧肋骨骨折、双侧胸腔积液并气胸、左顶部头皮下血肿</t>
  </si>
  <si>
    <t>李志忠</t>
  </si>
  <si>
    <t>患暴盲、气滞血瘀证、糖尿病性视网膜炳、左足慢性骨髓炎、左足慢性溃疡并感染、下肢动脉硬化并斑块</t>
  </si>
  <si>
    <t>柳冬莲</t>
  </si>
  <si>
    <t>大莲湖村</t>
  </si>
  <si>
    <t>患食管肌瘤、肝囊肿、肺大疱等疾病</t>
  </si>
  <si>
    <t>郭霞</t>
  </si>
  <si>
    <t>患甲状腺恶性肿瘤T1NOMO、高血压等疾病</t>
  </si>
  <si>
    <t>熊云</t>
  </si>
  <si>
    <t>大西港村</t>
  </si>
  <si>
    <t>本人患宫颈鲜状细胞癌.多发子宫平滑肌瘤</t>
  </si>
  <si>
    <t>肖建华</t>
  </si>
  <si>
    <t>本人患膀胱癌囊脂肪瘤</t>
  </si>
  <si>
    <t>王许秀</t>
  </si>
  <si>
    <t>肾积水伴肾结石多种疾病</t>
  </si>
  <si>
    <t>李玉枚</t>
  </si>
  <si>
    <t>北汀社区</t>
  </si>
  <si>
    <t>2014年患乳腺癌，手术之后长期需要服药治疗</t>
  </si>
  <si>
    <t>李世</t>
  </si>
  <si>
    <t>因自己之前摔伤导致骨折子宫内疾病，女儿年幼上学，导致生活困难</t>
  </si>
  <si>
    <t>2950元</t>
  </si>
  <si>
    <t>熊军</t>
  </si>
  <si>
    <t>因本人患有下咽癌，女儿上大学，无经济收入，生活十分困难</t>
  </si>
  <si>
    <t>李德正</t>
  </si>
  <si>
    <t>民和村三组</t>
  </si>
  <si>
    <t>建档立卡贫困户</t>
  </si>
  <si>
    <t>中央型肺癌伴肺不张、支气管炎并肺气肿等多种疾病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</si>
</sst>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8"/>
      <color indexed="8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"/>
    </font>
    <font>
      <sz val="9"/>
      <color indexed="8"/>
      <name val="宋体"/>
      <charset val="1"/>
    </font>
    <font>
      <sz val="9"/>
      <name val="宋体"/>
      <charset val="134"/>
    </font>
    <font>
      <sz val="9"/>
      <name val="宋体"/>
      <charset val="1"/>
    </font>
    <font>
      <sz val="9"/>
      <color indexed="8"/>
      <name val="宋体"/>
      <charset val="134"/>
      <scheme val="major"/>
    </font>
    <font>
      <b/>
      <sz val="9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12" borderId="12" applyNumberFormat="0" applyAlignment="0" applyProtection="0">
      <alignment vertical="center"/>
    </xf>
    <xf numFmtId="0" fontId="46" fillId="12" borderId="8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52" fillId="0" borderId="0"/>
  </cellStyleXfs>
  <cellXfs count="10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NumberFormat="1" applyFont="1" applyFill="1" applyAlignment="1">
      <alignment vertical="center" wrapText="1"/>
    </xf>
    <xf numFmtId="0" fontId="3" fillId="2" borderId="0" xfId="0" applyNumberFormat="1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3" xfId="0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49" fontId="12" fillId="2" borderId="0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</xf>
    <xf numFmtId="176" fontId="11" fillId="2" borderId="1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4" fillId="2" borderId="0" xfId="0" applyFont="1" applyFill="1" applyAlignment="1" applyProtection="1">
      <alignment horizontal="center" vertical="center"/>
    </xf>
    <xf numFmtId="0" fontId="26" fillId="2" borderId="1" xfId="0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 wrapText="1"/>
    </xf>
    <xf numFmtId="49" fontId="17" fillId="2" borderId="1" xfId="49" applyNumberFormat="1" applyFont="1" applyFill="1" applyBorder="1" applyAlignment="1">
      <alignment horizontal="center" vertical="center" wrapText="1" shrinkToFit="1"/>
    </xf>
    <xf numFmtId="49" fontId="17" fillId="2" borderId="1" xfId="49" applyNumberFormat="1" applyFont="1" applyFill="1" applyBorder="1" applyAlignment="1">
      <alignment horizontal="center" vertical="center" shrinkToFit="1"/>
    </xf>
    <xf numFmtId="0" fontId="26" fillId="2" borderId="1" xfId="0" applyFont="1" applyFill="1" applyBorder="1" applyAlignment="1" applyProtection="1">
      <alignment horizontal="center" vertical="center"/>
    </xf>
    <xf numFmtId="0" fontId="29" fillId="2" borderId="4" xfId="0" applyFont="1" applyFill="1" applyBorder="1" applyAlignment="1" applyProtection="1">
      <alignment horizontal="center" vertical="center" wrapText="1"/>
    </xf>
    <xf numFmtId="0" fontId="29" fillId="2" borderId="6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26" fillId="2" borderId="1" xfId="0" applyNumberFormat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vertical="center"/>
    </xf>
    <xf numFmtId="0" fontId="22" fillId="2" borderId="1" xfId="0" applyFont="1" applyFill="1" applyBorder="1" applyAlignment="1" applyProtection="1">
      <alignment horizontal="center" vertical="center" wrapText="1"/>
    </xf>
    <xf numFmtId="176" fontId="29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center" vertical="center"/>
    </xf>
    <xf numFmtId="31" fontId="31" fillId="0" borderId="0" xfId="0" applyNumberFormat="1" applyFont="1" applyFill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23" fillId="0" borderId="7" xfId="0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I8" sqref="I8"/>
    </sheetView>
  </sheetViews>
  <sheetFormatPr defaultColWidth="9" defaultRowHeight="14.25" outlineLevelCol="6"/>
  <cols>
    <col min="1" max="1" width="9.125" style="93" customWidth="1"/>
    <col min="2" max="2" width="15.125" style="93" customWidth="1"/>
    <col min="3" max="3" width="34.125" style="93" customWidth="1"/>
    <col min="4" max="4" width="31.25" style="93" customWidth="1"/>
    <col min="5" max="5" width="30.625" style="93" customWidth="1"/>
    <col min="6" max="6" width="2.5" style="93" customWidth="1"/>
    <col min="7" max="7" width="9" style="93" customWidth="1"/>
    <col min="8" max="16384" width="9" style="93"/>
  </cols>
  <sheetData>
    <row r="1" s="93" customFormat="1" ht="35.25" customHeight="1" spans="1:5">
      <c r="A1" s="94" t="s">
        <v>0</v>
      </c>
      <c r="B1" s="94"/>
      <c r="C1" s="94"/>
      <c r="D1" s="94"/>
      <c r="E1" s="94"/>
    </row>
    <row r="2" s="93" customFormat="1" ht="33.75" customHeight="1" spans="1:7">
      <c r="A2" s="95" t="s">
        <v>1</v>
      </c>
      <c r="B2" s="95"/>
      <c r="C2" s="95"/>
      <c r="D2" s="95"/>
      <c r="E2" s="95"/>
      <c r="F2" s="96"/>
      <c r="G2" s="96"/>
    </row>
    <row r="3" s="93" customFormat="1" ht="28" customHeight="1" spans="1:5">
      <c r="A3" s="97" t="s">
        <v>2</v>
      </c>
      <c r="B3" s="97" t="s">
        <v>3</v>
      </c>
      <c r="C3" s="97" t="s">
        <v>4</v>
      </c>
      <c r="D3" s="97" t="s">
        <v>5</v>
      </c>
      <c r="E3" s="97" t="s">
        <v>6</v>
      </c>
    </row>
    <row r="4" s="93" customFormat="1" ht="22" customHeight="1" spans="1:5">
      <c r="A4" s="98">
        <v>1</v>
      </c>
      <c r="B4" s="98" t="s">
        <v>7</v>
      </c>
      <c r="C4" s="97" t="s">
        <v>8</v>
      </c>
      <c r="D4" s="97">
        <v>0</v>
      </c>
      <c r="E4" s="97">
        <v>0</v>
      </c>
    </row>
    <row r="5" s="93" customFormat="1" ht="22" customHeight="1" spans="1:5">
      <c r="A5" s="99"/>
      <c r="B5" s="99"/>
      <c r="C5" s="97" t="s">
        <v>9</v>
      </c>
      <c r="D5" s="97">
        <v>8</v>
      </c>
      <c r="E5" s="97">
        <v>13500</v>
      </c>
    </row>
    <row r="6" s="93" customFormat="1" ht="22" customHeight="1" spans="1:5">
      <c r="A6" s="99"/>
      <c r="B6" s="99"/>
      <c r="C6" s="100" t="s">
        <v>10</v>
      </c>
      <c r="D6" s="100">
        <f>SUM(D4:D5)</f>
        <v>8</v>
      </c>
      <c r="E6" s="100">
        <f>E4+E5</f>
        <v>13500</v>
      </c>
    </row>
    <row r="7" s="93" customFormat="1" ht="22" customHeight="1" spans="1:5">
      <c r="A7" s="98">
        <v>2</v>
      </c>
      <c r="B7" s="98" t="s">
        <v>11</v>
      </c>
      <c r="C7" s="97" t="s">
        <v>8</v>
      </c>
      <c r="D7" s="97">
        <v>1</v>
      </c>
      <c r="E7" s="97">
        <v>5000</v>
      </c>
    </row>
    <row r="8" s="93" customFormat="1" ht="22" customHeight="1" spans="1:5">
      <c r="A8" s="99"/>
      <c r="B8" s="99"/>
      <c r="C8" s="97" t="s">
        <v>9</v>
      </c>
      <c r="D8" s="97">
        <v>4</v>
      </c>
      <c r="E8" s="97">
        <v>4000</v>
      </c>
    </row>
    <row r="9" s="93" customFormat="1" ht="22" customHeight="1" spans="1:5">
      <c r="A9" s="99"/>
      <c r="B9" s="99"/>
      <c r="C9" s="100" t="s">
        <v>10</v>
      </c>
      <c r="D9" s="101">
        <f>D7+D8</f>
        <v>5</v>
      </c>
      <c r="E9" s="101">
        <f>E7+E8</f>
        <v>9000</v>
      </c>
    </row>
    <row r="10" s="93" customFormat="1" ht="22" customHeight="1" spans="1:5">
      <c r="A10" s="98">
        <v>3</v>
      </c>
      <c r="B10" s="98" t="s">
        <v>12</v>
      </c>
      <c r="C10" s="97" t="s">
        <v>8</v>
      </c>
      <c r="D10" s="97">
        <v>0</v>
      </c>
      <c r="E10" s="97">
        <v>0</v>
      </c>
    </row>
    <row r="11" s="93" customFormat="1" ht="22" customHeight="1" spans="1:5">
      <c r="A11" s="99"/>
      <c r="B11" s="99"/>
      <c r="C11" s="97" t="s">
        <v>9</v>
      </c>
      <c r="D11" s="97">
        <v>9</v>
      </c>
      <c r="E11" s="97">
        <v>15000</v>
      </c>
    </row>
    <row r="12" s="93" customFormat="1" ht="22" customHeight="1" spans="1:5">
      <c r="A12" s="99"/>
      <c r="B12" s="99"/>
      <c r="C12" s="100" t="s">
        <v>10</v>
      </c>
      <c r="D12" s="100">
        <f>SUM(D10:D11)</f>
        <v>9</v>
      </c>
      <c r="E12" s="100">
        <f>SUM(E10:E11)</f>
        <v>15000</v>
      </c>
    </row>
    <row r="13" s="93" customFormat="1" ht="22" customHeight="1" spans="1:5">
      <c r="A13" s="97">
        <v>3</v>
      </c>
      <c r="B13" s="97" t="s">
        <v>13</v>
      </c>
      <c r="C13" s="97" t="s">
        <v>8</v>
      </c>
      <c r="D13" s="97">
        <v>0</v>
      </c>
      <c r="E13" s="97">
        <v>0</v>
      </c>
    </row>
    <row r="14" s="93" customFormat="1" ht="22" customHeight="1" spans="1:5">
      <c r="A14" s="97"/>
      <c r="B14" s="97"/>
      <c r="C14" s="97" t="s">
        <v>9</v>
      </c>
      <c r="D14" s="97">
        <v>14</v>
      </c>
      <c r="E14" s="97">
        <v>12500</v>
      </c>
    </row>
    <row r="15" s="93" customFormat="1" ht="22" customHeight="1" spans="1:5">
      <c r="A15" s="97"/>
      <c r="B15" s="97"/>
      <c r="C15" s="100" t="s">
        <v>10</v>
      </c>
      <c r="D15" s="101">
        <f>D13+D14</f>
        <v>14</v>
      </c>
      <c r="E15" s="100">
        <f>SUM(E13:E14)</f>
        <v>12500</v>
      </c>
    </row>
    <row r="16" s="93" customFormat="1" ht="22" customHeight="1" spans="1:5">
      <c r="A16" s="102"/>
      <c r="B16" s="97" t="s">
        <v>14</v>
      </c>
      <c r="C16" s="100"/>
      <c r="D16" s="100">
        <f>D6+D9+D12+D15</f>
        <v>36</v>
      </c>
      <c r="E16" s="100">
        <f>E6+E9+E12+E15</f>
        <v>50000</v>
      </c>
    </row>
    <row r="17" s="93" customFormat="1" ht="56" customHeight="1" spans="1:5">
      <c r="A17" s="103" t="s">
        <v>15</v>
      </c>
      <c r="C17" s="93" t="s">
        <v>16</v>
      </c>
      <c r="D17" s="93" t="s">
        <v>17</v>
      </c>
      <c r="E17" s="93" t="s">
        <v>18</v>
      </c>
    </row>
    <row r="18" s="93" customFormat="1" ht="46" customHeight="1" spans="3:5">
      <c r="C18" s="104" t="s">
        <v>19</v>
      </c>
      <c r="D18" s="93" t="s">
        <v>20</v>
      </c>
      <c r="E18" s="93" t="s">
        <v>21</v>
      </c>
    </row>
    <row r="19" s="93" customFormat="1" ht="19" customHeight="1" spans="1:5">
      <c r="A19" s="104" t="s">
        <v>22</v>
      </c>
      <c r="B19" s="104"/>
      <c r="D19" s="104"/>
      <c r="E19" s="104"/>
    </row>
    <row r="20" s="93" customFormat="1" ht="19" customHeight="1" spans="1:5">
      <c r="A20" s="104"/>
      <c r="B20" s="104"/>
      <c r="C20" s="104"/>
      <c r="D20" s="104"/>
      <c r="E20" s="104"/>
    </row>
    <row r="21" s="93" customFormat="1" ht="19" customHeight="1"/>
    <row r="22" s="93" customFormat="1" ht="19" customHeight="1"/>
    <row r="23" s="93" customFormat="1" ht="19" customHeight="1"/>
    <row r="24" s="93" customFormat="1" ht="19" customHeight="1"/>
    <row r="25" ht="19" customHeight="1"/>
  </sheetData>
  <mergeCells count="10">
    <mergeCell ref="A1:E1"/>
    <mergeCell ref="A2:E2"/>
    <mergeCell ref="A4:A6"/>
    <mergeCell ref="A7:A9"/>
    <mergeCell ref="A10:A12"/>
    <mergeCell ref="A13:A15"/>
    <mergeCell ref="B4:B6"/>
    <mergeCell ref="B7:B9"/>
    <mergeCell ref="B10:B12"/>
    <mergeCell ref="B13:B15"/>
  </mergeCells>
  <pageMargins left="1.29097222222222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G1" sqref="G$1:G$1048576"/>
    </sheetView>
  </sheetViews>
  <sheetFormatPr defaultColWidth="9" defaultRowHeight="35" customHeight="1"/>
  <cols>
    <col min="1" max="1" width="4" style="77"/>
    <col min="2" max="2" width="7.375" style="77" customWidth="1"/>
    <col min="3" max="3" width="7" style="77" customWidth="1"/>
    <col min="4" max="4" width="10.375" style="77" customWidth="1"/>
    <col min="5" max="5" width="8.75" style="78" customWidth="1"/>
    <col min="6" max="6" width="36.875" style="78" customWidth="1"/>
    <col min="7" max="7" width="8.75" style="78" customWidth="1"/>
    <col min="8" max="8" width="7.125" style="78" customWidth="1"/>
    <col min="9" max="9" width="5.625" style="78" customWidth="1"/>
    <col min="10" max="10" width="7.75" style="77" customWidth="1"/>
    <col min="11" max="11" width="9" style="57" customWidth="1"/>
    <col min="12" max="16384" width="9" style="57"/>
  </cols>
  <sheetData>
    <row r="1" s="57" customFormat="1" customHeight="1" spans="1:10">
      <c r="A1" s="79" t="s">
        <v>23</v>
      </c>
      <c r="B1" s="79"/>
      <c r="C1" s="79"/>
      <c r="D1" s="79"/>
      <c r="E1" s="80"/>
      <c r="F1" s="79"/>
      <c r="G1" s="79"/>
      <c r="H1" s="79"/>
      <c r="I1" s="79"/>
      <c r="J1" s="79"/>
    </row>
    <row r="2" s="57" customFormat="1" customHeight="1" spans="1:11">
      <c r="A2" s="20" t="s">
        <v>2</v>
      </c>
      <c r="B2" s="20" t="s">
        <v>24</v>
      </c>
      <c r="C2" s="20" t="s">
        <v>25</v>
      </c>
      <c r="D2" s="20" t="s">
        <v>26</v>
      </c>
      <c r="E2" s="20" t="s">
        <v>27</v>
      </c>
      <c r="F2" s="20" t="s">
        <v>28</v>
      </c>
      <c r="G2" s="20" t="s">
        <v>29</v>
      </c>
      <c r="H2" s="20" t="s">
        <v>30</v>
      </c>
      <c r="I2" s="20" t="s">
        <v>31</v>
      </c>
      <c r="J2" s="68" t="s">
        <v>32</v>
      </c>
      <c r="K2" s="40" t="s">
        <v>33</v>
      </c>
    </row>
    <row r="3" s="57" customFormat="1" ht="44" customHeight="1" spans="1:11">
      <c r="A3" s="20">
        <v>1</v>
      </c>
      <c r="B3" s="81" t="s">
        <v>34</v>
      </c>
      <c r="C3" s="81" t="s">
        <v>34</v>
      </c>
      <c r="D3" s="20" t="s">
        <v>35</v>
      </c>
      <c r="E3" s="41" t="s">
        <v>36</v>
      </c>
      <c r="F3" s="20" t="s">
        <v>37</v>
      </c>
      <c r="G3" s="41" t="s">
        <v>9</v>
      </c>
      <c r="H3" s="20">
        <v>53164.69</v>
      </c>
      <c r="I3" s="20"/>
      <c r="J3" s="40">
        <v>2000</v>
      </c>
      <c r="K3" s="40"/>
    </row>
    <row r="4" s="57" customFormat="1" ht="43" customHeight="1" spans="1:11">
      <c r="A4" s="20">
        <v>2</v>
      </c>
      <c r="B4" s="82" t="s">
        <v>38</v>
      </c>
      <c r="C4" s="82" t="s">
        <v>38</v>
      </c>
      <c r="D4" s="20" t="s">
        <v>39</v>
      </c>
      <c r="E4" s="41" t="s">
        <v>36</v>
      </c>
      <c r="F4" s="41" t="s">
        <v>40</v>
      </c>
      <c r="G4" s="41" t="s">
        <v>9</v>
      </c>
      <c r="H4" s="41">
        <v>67953</v>
      </c>
      <c r="I4" s="20"/>
      <c r="J4" s="40">
        <v>3000</v>
      </c>
      <c r="K4" s="87"/>
    </row>
    <row r="5" s="57" customFormat="1" ht="45" customHeight="1" spans="1:11">
      <c r="A5" s="20">
        <v>3</v>
      </c>
      <c r="B5" s="81" t="s">
        <v>41</v>
      </c>
      <c r="C5" s="81" t="s">
        <v>41</v>
      </c>
      <c r="D5" s="20" t="s">
        <v>39</v>
      </c>
      <c r="E5" s="41" t="s">
        <v>36</v>
      </c>
      <c r="F5" s="20" t="s">
        <v>42</v>
      </c>
      <c r="G5" s="41" t="s">
        <v>9</v>
      </c>
      <c r="H5" s="20">
        <v>22500</v>
      </c>
      <c r="I5" s="20"/>
      <c r="J5" s="40">
        <v>1000</v>
      </c>
      <c r="K5" s="88"/>
    </row>
    <row r="6" s="57" customFormat="1" ht="40" customHeight="1" spans="1:11">
      <c r="A6" s="20">
        <v>4</v>
      </c>
      <c r="B6" s="40" t="s">
        <v>43</v>
      </c>
      <c r="C6" s="40" t="s">
        <v>44</v>
      </c>
      <c r="D6" s="40" t="s">
        <v>45</v>
      </c>
      <c r="E6" s="41" t="s">
        <v>36</v>
      </c>
      <c r="F6" s="40" t="s">
        <v>46</v>
      </c>
      <c r="G6" s="41" t="s">
        <v>9</v>
      </c>
      <c r="H6" s="20">
        <v>29155</v>
      </c>
      <c r="I6" s="68"/>
      <c r="J6" s="20">
        <v>1500</v>
      </c>
      <c r="K6" s="89"/>
    </row>
    <row r="7" s="57" customFormat="1" ht="41" customHeight="1" spans="1:11">
      <c r="A7" s="20">
        <v>5</v>
      </c>
      <c r="B7" s="20" t="s">
        <v>47</v>
      </c>
      <c r="C7" s="20" t="s">
        <v>47</v>
      </c>
      <c r="D7" s="20" t="s">
        <v>48</v>
      </c>
      <c r="E7" s="41" t="s">
        <v>36</v>
      </c>
      <c r="F7" s="20" t="s">
        <v>49</v>
      </c>
      <c r="G7" s="41" t="s">
        <v>9</v>
      </c>
      <c r="H7" s="83">
        <v>49418</v>
      </c>
      <c r="I7" s="68"/>
      <c r="J7" s="20">
        <v>500</v>
      </c>
      <c r="K7" s="89"/>
    </row>
    <row r="8" s="57" customFormat="1" ht="41" customHeight="1" spans="1:11">
      <c r="A8" s="20">
        <v>6</v>
      </c>
      <c r="B8" s="41" t="s">
        <v>50</v>
      </c>
      <c r="C8" s="41" t="s">
        <v>51</v>
      </c>
      <c r="D8" s="20" t="s">
        <v>52</v>
      </c>
      <c r="E8" s="20" t="s">
        <v>53</v>
      </c>
      <c r="F8" s="20" t="s">
        <v>54</v>
      </c>
      <c r="G8" s="41" t="s">
        <v>9</v>
      </c>
      <c r="H8" s="20">
        <v>44603</v>
      </c>
      <c r="I8" s="41"/>
      <c r="J8" s="40">
        <v>3000</v>
      </c>
      <c r="K8" s="89"/>
    </row>
    <row r="9" s="57" customFormat="1" ht="41" customHeight="1" spans="1:11">
      <c r="A9" s="20">
        <v>7</v>
      </c>
      <c r="B9" s="41" t="s">
        <v>55</v>
      </c>
      <c r="C9" s="41" t="s">
        <v>55</v>
      </c>
      <c r="D9" s="20" t="s">
        <v>52</v>
      </c>
      <c r="E9" s="20" t="s">
        <v>56</v>
      </c>
      <c r="F9" s="20" t="s">
        <v>57</v>
      </c>
      <c r="G9" s="41" t="s">
        <v>9</v>
      </c>
      <c r="H9" s="20">
        <v>13999</v>
      </c>
      <c r="I9" s="41"/>
      <c r="J9" s="40">
        <v>1500</v>
      </c>
      <c r="K9" s="89"/>
    </row>
    <row r="10" s="57" customFormat="1" ht="41" customHeight="1" spans="1:11">
      <c r="A10" s="20">
        <v>8</v>
      </c>
      <c r="B10" s="41" t="s">
        <v>58</v>
      </c>
      <c r="C10" s="41" t="s">
        <v>58</v>
      </c>
      <c r="D10" s="20" t="s">
        <v>59</v>
      </c>
      <c r="E10" s="41" t="s">
        <v>36</v>
      </c>
      <c r="F10" s="20" t="s">
        <v>60</v>
      </c>
      <c r="G10" s="41" t="s">
        <v>9</v>
      </c>
      <c r="H10" s="20"/>
      <c r="I10" s="41"/>
      <c r="J10" s="40">
        <v>1000</v>
      </c>
      <c r="K10" s="89"/>
    </row>
    <row r="11" s="57" customFormat="1" customHeight="1" spans="1:11">
      <c r="A11" s="84" t="s">
        <v>14</v>
      </c>
      <c r="B11" s="85"/>
      <c r="C11" s="85"/>
      <c r="D11" s="86"/>
      <c r="E11" s="42"/>
      <c r="F11" s="86"/>
      <c r="G11" s="26"/>
      <c r="H11" s="86"/>
      <c r="I11" s="90"/>
      <c r="J11" s="91">
        <f>SUM(J3:J10)</f>
        <v>13500</v>
      </c>
      <c r="K11" s="92"/>
    </row>
  </sheetData>
  <mergeCells count="2">
    <mergeCell ref="A1:J1"/>
    <mergeCell ref="A11:C11"/>
  </mergeCells>
  <pageMargins left="0.393055555555556" right="0.393055555555556" top="0.629861111111111" bottom="0.432638888888889" header="0.354166666666667" footer="0.354166666666667"/>
  <pageSetup paperSize="9" orientation="landscape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9"/>
  <sheetViews>
    <sheetView workbookViewId="0">
      <selection activeCell="H1" sqref="H$1:H$1048576"/>
    </sheetView>
  </sheetViews>
  <sheetFormatPr defaultColWidth="9" defaultRowHeight="13.5"/>
  <cols>
    <col min="1" max="1" width="4.375" style="71" customWidth="1"/>
    <col min="2" max="2" width="6.375" style="71" customWidth="1"/>
    <col min="3" max="3" width="7.125" style="71" customWidth="1"/>
    <col min="4" max="4" width="7.25" style="71" customWidth="1"/>
    <col min="5" max="5" width="7.5" style="71" customWidth="1"/>
    <col min="6" max="6" width="6.25" style="71" customWidth="1"/>
    <col min="7" max="7" width="37" style="71" customWidth="1"/>
    <col min="8" max="8" width="8" style="71" customWidth="1"/>
    <col min="9" max="9" width="8" style="72" customWidth="1"/>
    <col min="10" max="11" width="8" style="71" customWidth="1"/>
    <col min="12" max="12" width="10.125" style="71" hidden="1" customWidth="1"/>
    <col min="13" max="249" width="4.375" style="71" customWidth="1"/>
    <col min="250" max="250" width="4.375" style="71"/>
    <col min="251" max="16384" width="9" style="71"/>
  </cols>
  <sheetData>
    <row r="1" s="57" customFormat="1" ht="39" customHeight="1" spans="1:12">
      <c r="A1" s="73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="57" customFormat="1" ht="35" customHeight="1" spans="1:12">
      <c r="A2" s="20" t="s">
        <v>2</v>
      </c>
      <c r="B2" s="20" t="s">
        <v>24</v>
      </c>
      <c r="C2" s="20" t="s">
        <v>62</v>
      </c>
      <c r="D2" s="20" t="s">
        <v>25</v>
      </c>
      <c r="E2" s="20" t="s">
        <v>26</v>
      </c>
      <c r="F2" s="20" t="s">
        <v>27</v>
      </c>
      <c r="G2" s="20" t="s">
        <v>28</v>
      </c>
      <c r="H2" s="20" t="s">
        <v>29</v>
      </c>
      <c r="I2" s="20" t="s">
        <v>30</v>
      </c>
      <c r="J2" s="20" t="s">
        <v>31</v>
      </c>
      <c r="K2" s="68" t="s">
        <v>32</v>
      </c>
      <c r="L2" s="40" t="s">
        <v>33</v>
      </c>
    </row>
    <row r="3" s="57" customFormat="1" ht="76" customHeight="1" spans="1:12">
      <c r="A3" s="41">
        <v>1</v>
      </c>
      <c r="B3" s="41" t="s">
        <v>63</v>
      </c>
      <c r="C3" s="41" t="s">
        <v>64</v>
      </c>
      <c r="D3" s="41" t="s">
        <v>63</v>
      </c>
      <c r="E3" s="41" t="s">
        <v>65</v>
      </c>
      <c r="F3" s="41" t="s">
        <v>56</v>
      </c>
      <c r="G3" s="41" t="s">
        <v>66</v>
      </c>
      <c r="H3" s="41" t="s">
        <v>9</v>
      </c>
      <c r="I3" s="41">
        <v>5139</v>
      </c>
      <c r="J3" s="41">
        <v>2</v>
      </c>
      <c r="K3" s="41">
        <v>500</v>
      </c>
      <c r="L3" s="41" t="s">
        <v>67</v>
      </c>
    </row>
    <row r="4" s="70" customFormat="1" ht="57" customHeight="1" spans="1:12">
      <c r="A4" s="74">
        <v>2</v>
      </c>
      <c r="B4" s="74" t="s">
        <v>68</v>
      </c>
      <c r="C4" s="74" t="s">
        <v>64</v>
      </c>
      <c r="D4" s="74" t="s">
        <v>68</v>
      </c>
      <c r="E4" s="74" t="s">
        <v>65</v>
      </c>
      <c r="F4" s="74" t="s">
        <v>56</v>
      </c>
      <c r="G4" s="74" t="s">
        <v>69</v>
      </c>
      <c r="H4" s="74" t="s">
        <v>8</v>
      </c>
      <c r="I4" s="74">
        <v>53890</v>
      </c>
      <c r="J4" s="74"/>
      <c r="K4" s="74">
        <v>5000</v>
      </c>
      <c r="L4" s="74" t="s">
        <v>70</v>
      </c>
    </row>
    <row r="5" s="57" customFormat="1" ht="57" customHeight="1" spans="1:12">
      <c r="A5" s="41">
        <v>3</v>
      </c>
      <c r="B5" s="41" t="s">
        <v>71</v>
      </c>
      <c r="C5" s="41" t="s">
        <v>64</v>
      </c>
      <c r="D5" s="41" t="s">
        <v>71</v>
      </c>
      <c r="E5" s="41" t="s">
        <v>65</v>
      </c>
      <c r="F5" s="41" t="s">
        <v>53</v>
      </c>
      <c r="G5" s="41" t="s">
        <v>72</v>
      </c>
      <c r="H5" s="41" t="s">
        <v>9</v>
      </c>
      <c r="I5" s="41">
        <v>10284</v>
      </c>
      <c r="J5" s="41">
        <v>4</v>
      </c>
      <c r="K5" s="41">
        <v>1000</v>
      </c>
      <c r="L5" s="41" t="s">
        <v>70</v>
      </c>
    </row>
    <row r="6" s="57" customFormat="1" ht="57" customHeight="1" spans="1:12">
      <c r="A6" s="41">
        <v>4</v>
      </c>
      <c r="B6" s="41" t="s">
        <v>73</v>
      </c>
      <c r="C6" s="41" t="s">
        <v>64</v>
      </c>
      <c r="D6" s="41" t="s">
        <v>73</v>
      </c>
      <c r="E6" s="41" t="s">
        <v>65</v>
      </c>
      <c r="F6" s="41" t="s">
        <v>74</v>
      </c>
      <c r="G6" s="41" t="s">
        <v>75</v>
      </c>
      <c r="H6" s="41" t="s">
        <v>9</v>
      </c>
      <c r="I6" s="41">
        <v>37743</v>
      </c>
      <c r="J6" s="41">
        <v>5</v>
      </c>
      <c r="K6" s="41">
        <v>1500</v>
      </c>
      <c r="L6" s="41" t="s">
        <v>70</v>
      </c>
    </row>
    <row r="7" s="57" customFormat="1" ht="57" customHeight="1" spans="1:12">
      <c r="A7" s="41">
        <v>5</v>
      </c>
      <c r="B7" s="41" t="s">
        <v>76</v>
      </c>
      <c r="C7" s="41" t="s">
        <v>64</v>
      </c>
      <c r="D7" s="41" t="s">
        <v>76</v>
      </c>
      <c r="E7" s="41" t="s">
        <v>65</v>
      </c>
      <c r="F7" s="41" t="s">
        <v>74</v>
      </c>
      <c r="G7" s="41" t="s">
        <v>77</v>
      </c>
      <c r="H7" s="41" t="s">
        <v>9</v>
      </c>
      <c r="I7" s="41">
        <v>28738</v>
      </c>
      <c r="J7" s="41">
        <v>4</v>
      </c>
      <c r="K7" s="41">
        <v>1000</v>
      </c>
      <c r="L7" s="41" t="s">
        <v>70</v>
      </c>
    </row>
    <row r="8" s="57" customFormat="1" ht="32" customHeight="1" spans="1:12">
      <c r="A8" s="41" t="s">
        <v>14</v>
      </c>
      <c r="B8" s="41"/>
      <c r="C8" s="41"/>
      <c r="D8" s="41"/>
      <c r="E8" s="75"/>
      <c r="F8" s="75"/>
      <c r="G8" s="75"/>
      <c r="H8" s="75"/>
      <c r="I8" s="75"/>
      <c r="J8" s="75"/>
      <c r="K8" s="76">
        <f>SUM(K3:K7)</f>
        <v>9000</v>
      </c>
      <c r="L8" s="75"/>
    </row>
    <row r="9" s="57" customFormat="1" ht="14.25" spans="1:250">
      <c r="A9" s="71"/>
      <c r="B9" s="71"/>
      <c r="C9" s="71"/>
      <c r="D9" s="71"/>
      <c r="E9" s="71"/>
      <c r="F9" s="71"/>
      <c r="G9" s="71"/>
      <c r="H9" s="71"/>
      <c r="I9" s="72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</row>
  </sheetData>
  <autoFilter ref="A2:IP8">
    <extLst/>
  </autoFilter>
  <mergeCells count="2">
    <mergeCell ref="A1:L1"/>
    <mergeCell ref="A8:D8"/>
  </mergeCells>
  <pageMargins left="0.393055555555556" right="0.393055555555556" top="0.472222222222222" bottom="0.472222222222222" header="0.298611111111111" footer="0.298611111111111"/>
  <pageSetup paperSize="9" orientation="landscape" horizont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2"/>
  <sheetViews>
    <sheetView workbookViewId="0">
      <selection activeCell="E20" sqref="E20"/>
    </sheetView>
  </sheetViews>
  <sheetFormatPr defaultColWidth="9" defaultRowHeight="14.25"/>
  <cols>
    <col min="1" max="1" width="2.5" style="56" customWidth="1"/>
    <col min="2" max="2" width="6.375" style="56" customWidth="1"/>
    <col min="3" max="3" width="7.5" style="56" customWidth="1"/>
    <col min="4" max="4" width="7" style="59" customWidth="1"/>
    <col min="5" max="5" width="51.125" style="59" customWidth="1"/>
    <col min="6" max="6" width="5.125" style="59" customWidth="1"/>
    <col min="7" max="7" width="6.75" style="59" customWidth="1"/>
    <col min="8" max="8" width="4.25" style="56" customWidth="1"/>
    <col min="9" max="9" width="6.375" style="60" customWidth="1"/>
    <col min="10" max="10" width="6.3" style="59" customWidth="1"/>
    <col min="11" max="11" width="5.5" style="56" customWidth="1"/>
    <col min="12" max="16384" width="9" style="56"/>
  </cols>
  <sheetData>
    <row r="1" s="56" customFormat="1" ht="35" customHeight="1" spans="1:11">
      <c r="A1" s="61" t="s">
        <v>78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="56" customFormat="1" ht="54" customHeight="1" spans="1:11">
      <c r="A2" s="20" t="s">
        <v>2</v>
      </c>
      <c r="B2" s="62" t="s">
        <v>24</v>
      </c>
      <c r="C2" s="63" t="s">
        <v>26</v>
      </c>
      <c r="D2" s="63" t="s">
        <v>27</v>
      </c>
      <c r="E2" s="62" t="s">
        <v>28</v>
      </c>
      <c r="F2" s="20" t="s">
        <v>29</v>
      </c>
      <c r="G2" s="20" t="s">
        <v>30</v>
      </c>
      <c r="H2" s="62" t="s">
        <v>31</v>
      </c>
      <c r="I2" s="68" t="s">
        <v>79</v>
      </c>
      <c r="J2" s="64" t="s">
        <v>80</v>
      </c>
      <c r="K2" s="69" t="s">
        <v>33</v>
      </c>
    </row>
    <row r="3" s="57" customFormat="1" ht="35" customHeight="1" spans="1:249">
      <c r="A3" s="20">
        <v>1</v>
      </c>
      <c r="B3" s="20" t="s">
        <v>81</v>
      </c>
      <c r="C3" s="20" t="s">
        <v>82</v>
      </c>
      <c r="D3" s="63" t="s">
        <v>83</v>
      </c>
      <c r="E3" s="62" t="s">
        <v>84</v>
      </c>
      <c r="F3" s="20" t="s">
        <v>9</v>
      </c>
      <c r="G3" s="20">
        <v>27160</v>
      </c>
      <c r="H3" s="62">
        <v>6</v>
      </c>
      <c r="I3" s="68">
        <v>2000</v>
      </c>
      <c r="J3" s="64" t="s">
        <v>64</v>
      </c>
      <c r="K3" s="69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</row>
    <row r="4" s="57" customFormat="1" ht="35" customHeight="1" spans="1:249">
      <c r="A4" s="20">
        <v>2</v>
      </c>
      <c r="B4" s="20" t="s">
        <v>85</v>
      </c>
      <c r="C4" s="20" t="s">
        <v>82</v>
      </c>
      <c r="D4" s="63" t="s">
        <v>83</v>
      </c>
      <c r="E4" s="20" t="s">
        <v>86</v>
      </c>
      <c r="F4" s="20" t="s">
        <v>9</v>
      </c>
      <c r="G4" s="20">
        <v>18690</v>
      </c>
      <c r="H4" s="20">
        <v>3</v>
      </c>
      <c r="I4" s="68">
        <v>1500</v>
      </c>
      <c r="J4" s="64" t="s">
        <v>64</v>
      </c>
      <c r="K4" s="69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</row>
    <row r="5" s="57" customFormat="1" ht="37" customHeight="1" spans="1:249">
      <c r="A5" s="20">
        <v>3</v>
      </c>
      <c r="B5" s="20" t="s">
        <v>87</v>
      </c>
      <c r="C5" s="20" t="s">
        <v>88</v>
      </c>
      <c r="D5" s="63" t="s">
        <v>53</v>
      </c>
      <c r="E5" s="62" t="s">
        <v>89</v>
      </c>
      <c r="F5" s="20" t="s">
        <v>9</v>
      </c>
      <c r="G5" s="20">
        <v>10410</v>
      </c>
      <c r="H5" s="62">
        <v>2</v>
      </c>
      <c r="I5" s="68">
        <v>1000</v>
      </c>
      <c r="J5" s="64" t="s">
        <v>64</v>
      </c>
      <c r="K5" s="69" t="s">
        <v>90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</row>
    <row r="6" s="57" customFormat="1" ht="61" customHeight="1" spans="1:249">
      <c r="A6" s="20">
        <v>4</v>
      </c>
      <c r="B6" s="43" t="s">
        <v>91</v>
      </c>
      <c r="C6" s="20" t="s">
        <v>92</v>
      </c>
      <c r="D6" s="20" t="s">
        <v>53</v>
      </c>
      <c r="E6" s="20" t="s">
        <v>93</v>
      </c>
      <c r="F6" s="20" t="s">
        <v>9</v>
      </c>
      <c r="G6" s="20">
        <v>11340</v>
      </c>
      <c r="H6" s="20">
        <v>2</v>
      </c>
      <c r="I6" s="68">
        <v>1000</v>
      </c>
      <c r="J6" s="64" t="s">
        <v>64</v>
      </c>
      <c r="K6" s="69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</row>
    <row r="7" s="57" customFormat="1" ht="36" customHeight="1" spans="1:249">
      <c r="A7" s="20">
        <v>5</v>
      </c>
      <c r="B7" s="43" t="s">
        <v>94</v>
      </c>
      <c r="C7" s="20" t="s">
        <v>95</v>
      </c>
      <c r="D7" s="20" t="s">
        <v>83</v>
      </c>
      <c r="E7" s="20" t="s">
        <v>96</v>
      </c>
      <c r="F7" s="20" t="s">
        <v>9</v>
      </c>
      <c r="G7" s="20">
        <v>29036</v>
      </c>
      <c r="H7" s="20">
        <v>6</v>
      </c>
      <c r="I7" s="68">
        <v>2000</v>
      </c>
      <c r="J7" s="64" t="s">
        <v>97</v>
      </c>
      <c r="K7" s="69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</row>
    <row r="8" s="57" customFormat="1" ht="39" customHeight="1" spans="1:249">
      <c r="A8" s="20">
        <v>6</v>
      </c>
      <c r="B8" s="43" t="s">
        <v>98</v>
      </c>
      <c r="C8" s="20" t="s">
        <v>95</v>
      </c>
      <c r="D8" s="63" t="s">
        <v>53</v>
      </c>
      <c r="E8" s="20" t="s">
        <v>99</v>
      </c>
      <c r="F8" s="20" t="s">
        <v>9</v>
      </c>
      <c r="G8" s="20">
        <v>32736</v>
      </c>
      <c r="H8" s="20">
        <v>6</v>
      </c>
      <c r="I8" s="68">
        <v>2000</v>
      </c>
      <c r="J8" s="64" t="s">
        <v>64</v>
      </c>
      <c r="K8" s="69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</row>
    <row r="9" s="57" customFormat="1" ht="34" customHeight="1" spans="1:249">
      <c r="A9" s="20">
        <v>7</v>
      </c>
      <c r="B9" s="64" t="s">
        <v>100</v>
      </c>
      <c r="C9" s="20" t="s">
        <v>95</v>
      </c>
      <c r="D9" s="20" t="s">
        <v>83</v>
      </c>
      <c r="E9" s="41" t="s">
        <v>101</v>
      </c>
      <c r="F9" s="41" t="s">
        <v>9</v>
      </c>
      <c r="G9" s="41">
        <v>24480</v>
      </c>
      <c r="H9" s="20">
        <v>1</v>
      </c>
      <c r="I9" s="68">
        <v>500</v>
      </c>
      <c r="J9" s="64" t="s">
        <v>64</v>
      </c>
      <c r="K9" s="69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</row>
    <row r="10" s="57" customFormat="1" ht="45" customHeight="1" spans="1:249">
      <c r="A10" s="20">
        <v>8</v>
      </c>
      <c r="B10" s="64" t="s">
        <v>102</v>
      </c>
      <c r="C10" s="20" t="s">
        <v>95</v>
      </c>
      <c r="D10" s="20" t="s">
        <v>56</v>
      </c>
      <c r="E10" s="41" t="s">
        <v>103</v>
      </c>
      <c r="F10" s="41" t="s">
        <v>9</v>
      </c>
      <c r="G10" s="41"/>
      <c r="H10" s="20">
        <v>6</v>
      </c>
      <c r="I10" s="68">
        <v>3000</v>
      </c>
      <c r="J10" s="64" t="s">
        <v>64</v>
      </c>
      <c r="K10" s="69" t="s">
        <v>90</v>
      </c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</row>
    <row r="11" s="57" customFormat="1" ht="34" customHeight="1" spans="1:249">
      <c r="A11" s="20">
        <v>9</v>
      </c>
      <c r="B11" s="64" t="s">
        <v>104</v>
      </c>
      <c r="C11" s="20" t="s">
        <v>95</v>
      </c>
      <c r="D11" s="63" t="s">
        <v>53</v>
      </c>
      <c r="E11" s="41" t="s">
        <v>105</v>
      </c>
      <c r="F11" s="41" t="s">
        <v>9</v>
      </c>
      <c r="G11" s="41"/>
      <c r="H11" s="20">
        <v>6</v>
      </c>
      <c r="I11" s="68">
        <v>2000</v>
      </c>
      <c r="J11" s="64" t="s">
        <v>64</v>
      </c>
      <c r="K11" s="69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</row>
    <row r="12" s="58" customFormat="1" ht="36" customHeight="1" spans="1:249">
      <c r="A12" s="65" t="s">
        <v>14</v>
      </c>
      <c r="B12" s="66"/>
      <c r="C12" s="66"/>
      <c r="D12" s="67"/>
      <c r="E12" s="41"/>
      <c r="F12" s="41"/>
      <c r="G12" s="41"/>
      <c r="H12" s="40"/>
      <c r="I12" s="40">
        <f>SUM(I3:I11)</f>
        <v>15000</v>
      </c>
      <c r="J12" s="41"/>
      <c r="K12" s="4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</row>
  </sheetData>
  <mergeCells count="2">
    <mergeCell ref="A1:K1"/>
    <mergeCell ref="A12:D12"/>
  </mergeCells>
  <pageMargins left="0.357638888888889" right="0.357638888888889" top="0.708333333333333" bottom="0.590277777777778" header="0.5" footer="0.354166666666667"/>
  <pageSetup paperSize="9" orientation="landscape" horizontalDpi="60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8"/>
  <sheetViews>
    <sheetView workbookViewId="0">
      <selection activeCell="G2" sqref="G$1:G$1048576"/>
    </sheetView>
  </sheetViews>
  <sheetFormatPr defaultColWidth="9" defaultRowHeight="14.25"/>
  <cols>
    <col min="1" max="1" width="3.125" style="1" customWidth="1"/>
    <col min="2" max="2" width="7.25" style="1" customWidth="1"/>
    <col min="3" max="3" width="6.625" style="5" customWidth="1"/>
    <col min="4" max="4" width="8.875" style="6" customWidth="1"/>
    <col min="5" max="5" width="8.5" style="7" customWidth="1"/>
    <col min="6" max="6" width="50.125" style="7" customWidth="1"/>
    <col min="7" max="7" width="5.75" style="5" customWidth="1"/>
    <col min="8" max="8" width="9.375" style="8" customWidth="1"/>
    <col min="9" max="9" width="4.375" style="9" customWidth="1"/>
    <col min="10" max="10" width="7" style="10" customWidth="1"/>
    <col min="11" max="11" width="9" style="1" hidden="1" customWidth="1"/>
    <col min="12" max="16376" width="9" style="1"/>
    <col min="16377" max="16384" width="9" style="11"/>
  </cols>
  <sheetData>
    <row r="1" s="1" customFormat="1" ht="43" customHeight="1" spans="1:10">
      <c r="A1" s="12" t="s">
        <v>106</v>
      </c>
      <c r="B1" s="13"/>
      <c r="C1" s="14"/>
      <c r="D1" s="15"/>
      <c r="E1" s="14"/>
      <c r="F1" s="14"/>
      <c r="G1" s="14"/>
      <c r="H1" s="16"/>
      <c r="I1" s="16"/>
      <c r="J1" s="49"/>
    </row>
    <row r="2" s="2" customFormat="1" ht="28" hidden="1" customHeight="1" spans="1:10">
      <c r="A2" s="17" t="s">
        <v>107</v>
      </c>
      <c r="B2" s="17"/>
      <c r="C2" s="17"/>
      <c r="D2" s="18"/>
      <c r="E2" s="18"/>
      <c r="F2" s="18"/>
      <c r="G2" s="18"/>
      <c r="H2" s="19"/>
      <c r="I2" s="19"/>
      <c r="J2" s="50"/>
    </row>
    <row r="3" s="1" customFormat="1" ht="36" customHeight="1" spans="1:11">
      <c r="A3" s="20" t="s">
        <v>2</v>
      </c>
      <c r="B3" s="20" t="s">
        <v>24</v>
      </c>
      <c r="C3" s="20" t="s">
        <v>25</v>
      </c>
      <c r="D3" s="20" t="s">
        <v>26</v>
      </c>
      <c r="E3" s="20" t="s">
        <v>27</v>
      </c>
      <c r="F3" s="20" t="s">
        <v>28</v>
      </c>
      <c r="G3" s="20" t="s">
        <v>29</v>
      </c>
      <c r="H3" s="21" t="s">
        <v>30</v>
      </c>
      <c r="I3" s="21" t="s">
        <v>31</v>
      </c>
      <c r="J3" s="20" t="s">
        <v>79</v>
      </c>
      <c r="K3" s="20" t="s">
        <v>108</v>
      </c>
    </row>
    <row r="4" s="1" customFormat="1" ht="30" customHeight="1" spans="1:13">
      <c r="A4" s="20">
        <v>1</v>
      </c>
      <c r="B4" s="22" t="s">
        <v>109</v>
      </c>
      <c r="C4" s="23" t="s">
        <v>109</v>
      </c>
      <c r="D4" s="24" t="s">
        <v>110</v>
      </c>
      <c r="E4" s="24" t="s">
        <v>56</v>
      </c>
      <c r="F4" s="24" t="s">
        <v>111</v>
      </c>
      <c r="G4" s="23" t="s">
        <v>9</v>
      </c>
      <c r="H4" s="25">
        <v>1315.36</v>
      </c>
      <c r="I4" s="51" t="s">
        <v>112</v>
      </c>
      <c r="J4" s="51">
        <v>1000</v>
      </c>
      <c r="K4" s="52" t="e">
        <f>REPLACE(#REF!,4,5,"*****")</f>
        <v>#REF!</v>
      </c>
      <c r="L4" s="53"/>
      <c r="M4" s="53"/>
    </row>
    <row r="5" s="1" customFormat="1" ht="36" customHeight="1" spans="1:14">
      <c r="A5" s="20">
        <v>2</v>
      </c>
      <c r="B5" s="22" t="s">
        <v>113</v>
      </c>
      <c r="C5" s="23" t="s">
        <v>113</v>
      </c>
      <c r="D5" s="24" t="s">
        <v>110</v>
      </c>
      <c r="E5" s="24" t="s">
        <v>114</v>
      </c>
      <c r="F5" s="24" t="s">
        <v>115</v>
      </c>
      <c r="G5" s="23" t="s">
        <v>9</v>
      </c>
      <c r="H5" s="25">
        <v>26289.04</v>
      </c>
      <c r="I5" s="51">
        <f t="shared" ref="I5:I17" si="0">J5/500</f>
        <v>2</v>
      </c>
      <c r="J5" s="51">
        <v>1000</v>
      </c>
      <c r="K5" s="52" t="e">
        <f>REPLACE(#REF!,4,5,"*****")</f>
        <v>#REF!</v>
      </c>
      <c r="L5" s="53"/>
      <c r="M5" s="53"/>
      <c r="N5" s="3"/>
    </row>
    <row r="6" s="3" customFormat="1" ht="36" customHeight="1" spans="1:13">
      <c r="A6" s="20">
        <v>3</v>
      </c>
      <c r="B6" s="22" t="s">
        <v>116</v>
      </c>
      <c r="C6" s="23" t="s">
        <v>116</v>
      </c>
      <c r="D6" s="24" t="s">
        <v>110</v>
      </c>
      <c r="E6" s="24" t="s">
        <v>117</v>
      </c>
      <c r="F6" s="24" t="s">
        <v>118</v>
      </c>
      <c r="G6" s="23" t="s">
        <v>9</v>
      </c>
      <c r="H6" s="25">
        <v>36518</v>
      </c>
      <c r="I6" s="51">
        <f t="shared" si="0"/>
        <v>2</v>
      </c>
      <c r="J6" s="51">
        <v>1000</v>
      </c>
      <c r="K6" s="52" t="e">
        <f>REPLACE(#REF!,4,5,"*****")</f>
        <v>#REF!</v>
      </c>
      <c r="L6" s="53"/>
      <c r="M6" s="53"/>
    </row>
    <row r="7" s="3" customFormat="1" ht="36" customHeight="1" spans="1:13">
      <c r="A7" s="20">
        <v>4</v>
      </c>
      <c r="B7" s="22" t="s">
        <v>119</v>
      </c>
      <c r="C7" s="23" t="s">
        <v>119</v>
      </c>
      <c r="D7" s="24" t="s">
        <v>110</v>
      </c>
      <c r="E7" s="24" t="s">
        <v>117</v>
      </c>
      <c r="F7" s="24" t="s">
        <v>120</v>
      </c>
      <c r="G7" s="23" t="s">
        <v>9</v>
      </c>
      <c r="H7" s="25">
        <v>15954.42</v>
      </c>
      <c r="I7" s="51">
        <f t="shared" si="0"/>
        <v>1</v>
      </c>
      <c r="J7" s="51">
        <v>500</v>
      </c>
      <c r="K7" s="52" t="e">
        <f>REPLACE(#REF!,4,5,"*****")</f>
        <v>#REF!</v>
      </c>
      <c r="L7" s="53"/>
      <c r="M7" s="53"/>
    </row>
    <row r="8" s="3" customFormat="1" ht="36" customHeight="1" spans="1:13">
      <c r="A8" s="20">
        <v>5</v>
      </c>
      <c r="B8" s="22" t="s">
        <v>121</v>
      </c>
      <c r="C8" s="23" t="s">
        <v>121</v>
      </c>
      <c r="D8" s="24" t="s">
        <v>110</v>
      </c>
      <c r="E8" s="24" t="s">
        <v>114</v>
      </c>
      <c r="F8" s="24" t="s">
        <v>122</v>
      </c>
      <c r="G8" s="23" t="s">
        <v>9</v>
      </c>
      <c r="H8" s="25">
        <v>25369.37</v>
      </c>
      <c r="I8" s="51">
        <f t="shared" si="0"/>
        <v>2</v>
      </c>
      <c r="J8" s="51">
        <v>1000</v>
      </c>
      <c r="K8" s="52" t="e">
        <f>REPLACE(#REF!,4,5,"*****")</f>
        <v>#REF!</v>
      </c>
      <c r="L8" s="53"/>
      <c r="M8" s="53"/>
    </row>
    <row r="9" s="3" customFormat="1" ht="28" customHeight="1" spans="1:13">
      <c r="A9" s="20">
        <v>6</v>
      </c>
      <c r="B9" s="26" t="s">
        <v>123</v>
      </c>
      <c r="C9" s="23" t="s">
        <v>123</v>
      </c>
      <c r="D9" s="24" t="s">
        <v>124</v>
      </c>
      <c r="E9" s="24" t="s">
        <v>117</v>
      </c>
      <c r="F9" s="24" t="s">
        <v>125</v>
      </c>
      <c r="G9" s="23" t="s">
        <v>9</v>
      </c>
      <c r="H9" s="25">
        <f>26292+526+957</f>
        <v>27775</v>
      </c>
      <c r="I9" s="51">
        <f t="shared" si="0"/>
        <v>2</v>
      </c>
      <c r="J9" s="51">
        <v>1000</v>
      </c>
      <c r="K9" s="52"/>
      <c r="L9" s="53"/>
      <c r="M9" s="53"/>
    </row>
    <row r="10" s="3" customFormat="1" ht="28" customHeight="1" spans="1:13">
      <c r="A10" s="20">
        <v>7</v>
      </c>
      <c r="B10" s="26" t="s">
        <v>126</v>
      </c>
      <c r="C10" s="23" t="s">
        <v>126</v>
      </c>
      <c r="D10" s="24" t="s">
        <v>124</v>
      </c>
      <c r="E10" s="24" t="s">
        <v>117</v>
      </c>
      <c r="F10" s="24" t="s">
        <v>127</v>
      </c>
      <c r="G10" s="23" t="s">
        <v>9</v>
      </c>
      <c r="H10" s="25">
        <f>15331+1193</f>
        <v>16524</v>
      </c>
      <c r="I10" s="51">
        <f t="shared" si="0"/>
        <v>2</v>
      </c>
      <c r="J10" s="51">
        <v>1000</v>
      </c>
      <c r="K10" s="52"/>
      <c r="L10" s="53"/>
      <c r="M10" s="53"/>
    </row>
    <row r="11" s="4" customFormat="1" ht="28" customHeight="1" spans="1:16377">
      <c r="A11" s="20">
        <v>8</v>
      </c>
      <c r="B11" s="27" t="s">
        <v>128</v>
      </c>
      <c r="C11" s="28" t="s">
        <v>128</v>
      </c>
      <c r="D11" s="29" t="s">
        <v>129</v>
      </c>
      <c r="E11" s="24" t="s">
        <v>117</v>
      </c>
      <c r="F11" s="29" t="s">
        <v>130</v>
      </c>
      <c r="G11" s="23" t="s">
        <v>9</v>
      </c>
      <c r="H11" s="30">
        <v>36358</v>
      </c>
      <c r="I11" s="51">
        <f t="shared" si="0"/>
        <v>1</v>
      </c>
      <c r="J11" s="54">
        <v>500</v>
      </c>
      <c r="K11" s="25"/>
      <c r="XEW11" s="55"/>
    </row>
    <row r="12" s="4" customFormat="1" ht="28" customHeight="1" spans="1:16377">
      <c r="A12" s="20">
        <v>9</v>
      </c>
      <c r="B12" s="27" t="s">
        <v>131</v>
      </c>
      <c r="C12" s="28" t="s">
        <v>131</v>
      </c>
      <c r="D12" s="29" t="s">
        <v>129</v>
      </c>
      <c r="E12" s="24" t="s">
        <v>117</v>
      </c>
      <c r="F12" s="29" t="s">
        <v>132</v>
      </c>
      <c r="G12" s="23" t="s">
        <v>9</v>
      </c>
      <c r="H12" s="30">
        <v>52189</v>
      </c>
      <c r="I12" s="51">
        <f t="shared" si="0"/>
        <v>2</v>
      </c>
      <c r="J12" s="54">
        <v>1000</v>
      </c>
      <c r="K12" s="25"/>
      <c r="XEW12" s="55"/>
    </row>
    <row r="13" s="4" customFormat="1" ht="28" customHeight="1" spans="1:16377">
      <c r="A13" s="20">
        <v>10</v>
      </c>
      <c r="B13" s="31" t="s">
        <v>133</v>
      </c>
      <c r="C13" s="29" t="s">
        <v>133</v>
      </c>
      <c r="D13" s="29" t="s">
        <v>129</v>
      </c>
      <c r="E13" s="24" t="s">
        <v>117</v>
      </c>
      <c r="F13" s="32" t="s">
        <v>134</v>
      </c>
      <c r="G13" s="23" t="s">
        <v>9</v>
      </c>
      <c r="H13" s="30">
        <v>21138</v>
      </c>
      <c r="I13" s="51">
        <f t="shared" si="0"/>
        <v>1</v>
      </c>
      <c r="J13" s="54">
        <v>500</v>
      </c>
      <c r="K13" s="25"/>
      <c r="XEW13" s="55"/>
    </row>
    <row r="14" s="4" customFormat="1" ht="28" customHeight="1" spans="1:16377">
      <c r="A14" s="20">
        <v>11</v>
      </c>
      <c r="B14" s="33" t="s">
        <v>135</v>
      </c>
      <c r="C14" s="34" t="s">
        <v>135</v>
      </c>
      <c r="D14" s="35" t="s">
        <v>136</v>
      </c>
      <c r="E14" s="35" t="s">
        <v>74</v>
      </c>
      <c r="F14" s="36" t="s">
        <v>137</v>
      </c>
      <c r="G14" s="23" t="s">
        <v>9</v>
      </c>
      <c r="H14" s="30">
        <v>0</v>
      </c>
      <c r="I14" s="51">
        <f t="shared" si="0"/>
        <v>1</v>
      </c>
      <c r="J14" s="54">
        <v>500</v>
      </c>
      <c r="K14" s="25"/>
      <c r="XEW14" s="55"/>
    </row>
    <row r="15" s="4" customFormat="1" ht="34" customHeight="1" spans="1:16377">
      <c r="A15" s="20">
        <v>12</v>
      </c>
      <c r="B15" s="37" t="s">
        <v>138</v>
      </c>
      <c r="C15" s="38" t="s">
        <v>138</v>
      </c>
      <c r="D15" s="35" t="s">
        <v>136</v>
      </c>
      <c r="E15" s="35" t="s">
        <v>74</v>
      </c>
      <c r="F15" s="39" t="s">
        <v>139</v>
      </c>
      <c r="G15" s="23" t="s">
        <v>9</v>
      </c>
      <c r="H15" s="30" t="s">
        <v>140</v>
      </c>
      <c r="I15" s="51">
        <f t="shared" si="0"/>
        <v>1</v>
      </c>
      <c r="J15" s="54">
        <v>500</v>
      </c>
      <c r="K15" s="25"/>
      <c r="XEW15" s="55"/>
    </row>
    <row r="16" s="4" customFormat="1" ht="34" customHeight="1" spans="1:16377">
      <c r="A16" s="20">
        <v>13</v>
      </c>
      <c r="B16" s="26" t="s">
        <v>141</v>
      </c>
      <c r="C16" s="40" t="s">
        <v>141</v>
      </c>
      <c r="D16" s="35" t="s">
        <v>136</v>
      </c>
      <c r="E16" s="35" t="s">
        <v>74</v>
      </c>
      <c r="F16" s="41" t="s">
        <v>142</v>
      </c>
      <c r="G16" s="23" t="s">
        <v>9</v>
      </c>
      <c r="H16" s="30">
        <f>1705+2698+29925</f>
        <v>34328</v>
      </c>
      <c r="I16" s="51">
        <f t="shared" si="0"/>
        <v>2</v>
      </c>
      <c r="J16" s="54">
        <v>1000</v>
      </c>
      <c r="K16" s="25"/>
      <c r="XEW16" s="55"/>
    </row>
    <row r="17" s="4" customFormat="1" ht="48" customHeight="1" spans="1:16377">
      <c r="A17" s="20">
        <v>14</v>
      </c>
      <c r="B17" s="42" t="s">
        <v>143</v>
      </c>
      <c r="C17" s="41" t="s">
        <v>143</v>
      </c>
      <c r="D17" s="41" t="s">
        <v>144</v>
      </c>
      <c r="E17" s="43" t="s">
        <v>145</v>
      </c>
      <c r="F17" s="41" t="s">
        <v>146</v>
      </c>
      <c r="G17" s="35" t="s">
        <v>9</v>
      </c>
      <c r="H17" s="30">
        <v>29755</v>
      </c>
      <c r="I17" s="51">
        <f t="shared" si="0"/>
        <v>4</v>
      </c>
      <c r="J17" s="40">
        <v>2000</v>
      </c>
      <c r="XEV17" s="55"/>
      <c r="XEW17" s="55"/>
    </row>
    <row r="18" s="1" customFormat="1" ht="21" customHeight="1" spans="1:11">
      <c r="A18" s="44"/>
      <c r="B18" s="45"/>
      <c r="C18" s="46" t="s">
        <v>14</v>
      </c>
      <c r="D18" s="47"/>
      <c r="E18" s="47"/>
      <c r="F18" s="47"/>
      <c r="G18" s="23"/>
      <c r="H18" s="48"/>
      <c r="I18" s="51"/>
      <c r="J18" s="54">
        <f>SUM(J4:J17)</f>
        <v>12500</v>
      </c>
      <c r="K18" s="44"/>
    </row>
  </sheetData>
  <mergeCells count="2">
    <mergeCell ref="A1:J1"/>
    <mergeCell ref="A2:C2"/>
  </mergeCells>
  <pageMargins left="0.357638888888889" right="0.357638888888889" top="0.590277777777778" bottom="0.409027777777778" header="0.5" footer="0.196527777777778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2023-04-23T06:41:40Z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143AB314EB0A4513B5A03FEB39C3C4BE</vt:lpwstr>
  </property>
  <property fmtid="{D5CDD505-2E9C-101B-9397-08002B2CF9AE}" pid="3" name="KSOProductBuildVer">
    <vt:lpwstr>2052-11.1.0.14036</vt:lpwstr>
  </property>
</Properties>
</file>